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l\Documents\01public\03sla\"/>
    </mc:Choice>
  </mc:AlternateContent>
  <xr:revisionPtr revIDLastSave="0" documentId="13_ncr:1_{335C9D66-8AFB-44B9-9789-FD4B7C9EF626}" xr6:coauthVersionLast="45" xr6:coauthVersionMax="45" xr10:uidLastSave="{00000000-0000-0000-0000-000000000000}"/>
  <bookViews>
    <workbookView xWindow="-110" yWindow="-110" windowWidth="19420" windowHeight="10560" activeTab="1" xr2:uid="{00000000-000D-0000-FFFF-FFFF00000000}"/>
  </bookViews>
  <sheets>
    <sheet name="審査員名簿" sheetId="1" r:id="rId1"/>
    <sheet name="自由読書" sheetId="3" r:id="rId2"/>
    <sheet name="課題読書" sheetId="2" r:id="rId3"/>
    <sheet name="審査委員分担表" sheetId="4" r:id="rId4"/>
    <sheet name="自由読書審査" sheetId="7" r:id="rId5"/>
    <sheet name="課題図書審査" sheetId="6" r:id="rId6"/>
  </sheets>
  <definedNames>
    <definedName name="_xlnm.Print_Area" localSheetId="2">課題読書!$A$1:$J$52</definedName>
    <definedName name="_xlnm.Print_Area" localSheetId="1">自由読書!$A$1:$Y$52</definedName>
    <definedName name="_xlnm.Print_Area" localSheetId="3">審査委員分担表!$A$1:$Q$46</definedName>
  </definedNames>
  <calcPr calcId="181029"/>
</workbook>
</file>

<file path=xl/calcChain.xml><?xml version="1.0" encoding="utf-8"?>
<calcChain xmlns="http://schemas.openxmlformats.org/spreadsheetml/2006/main">
  <c r="R16" i="3" l="1"/>
  <c r="H54" i="3" l="1"/>
  <c r="V17" i="3" l="1"/>
  <c r="U17" i="3"/>
  <c r="T17" i="3"/>
  <c r="S17" i="3"/>
  <c r="R17" i="3"/>
  <c r="V45" i="3"/>
  <c r="U45" i="3"/>
  <c r="T45" i="3"/>
  <c r="S45" i="3"/>
  <c r="R45" i="3"/>
  <c r="V10" i="3"/>
  <c r="U10" i="3"/>
  <c r="T10" i="3"/>
  <c r="S10" i="3"/>
  <c r="R10" i="3"/>
  <c r="V18" i="3"/>
  <c r="U18" i="3"/>
  <c r="T18" i="3"/>
  <c r="S18" i="3"/>
  <c r="R18" i="3"/>
  <c r="V26" i="3"/>
  <c r="U26" i="3"/>
  <c r="T26" i="3"/>
  <c r="S26" i="3"/>
  <c r="R26" i="3"/>
  <c r="V42" i="3"/>
  <c r="U42" i="3"/>
  <c r="T42" i="3"/>
  <c r="S42" i="3"/>
  <c r="R42" i="3"/>
  <c r="V50" i="3"/>
  <c r="U50" i="3"/>
  <c r="T50" i="3"/>
  <c r="S50" i="3"/>
  <c r="R50" i="3"/>
  <c r="V28" i="3"/>
  <c r="U28" i="3"/>
  <c r="T28" i="3"/>
  <c r="S28" i="3"/>
  <c r="R28" i="3"/>
  <c r="V37" i="3"/>
  <c r="U37" i="3"/>
  <c r="T37" i="3"/>
  <c r="S37" i="3"/>
  <c r="R37" i="3"/>
  <c r="V8" i="3"/>
  <c r="U8" i="3"/>
  <c r="T8" i="3"/>
  <c r="S8" i="3"/>
  <c r="R8" i="3"/>
  <c r="V7" i="3"/>
  <c r="U7" i="3"/>
  <c r="T7" i="3"/>
  <c r="S7" i="3"/>
  <c r="R7" i="3"/>
  <c r="V36" i="3"/>
  <c r="U36" i="3"/>
  <c r="T36" i="3"/>
  <c r="S36" i="3"/>
  <c r="R36" i="3"/>
  <c r="V16" i="3"/>
  <c r="U16" i="3"/>
  <c r="T16" i="3"/>
  <c r="S16" i="3"/>
  <c r="V19" i="3"/>
  <c r="U19" i="3"/>
  <c r="T19" i="3"/>
  <c r="S19" i="3"/>
  <c r="R19" i="3"/>
  <c r="V29" i="3"/>
  <c r="U29" i="3"/>
  <c r="T29" i="3"/>
  <c r="S29" i="3"/>
  <c r="R29" i="3"/>
  <c r="V48" i="3"/>
  <c r="U48" i="3"/>
  <c r="T48" i="3"/>
  <c r="S48" i="3"/>
  <c r="R48" i="3"/>
  <c r="V51" i="3"/>
  <c r="U51" i="3"/>
  <c r="T51" i="3"/>
  <c r="S51" i="3"/>
  <c r="R51" i="3"/>
  <c r="V34" i="3"/>
  <c r="U34" i="3"/>
  <c r="T34" i="3"/>
  <c r="S34" i="3"/>
  <c r="R34" i="3"/>
  <c r="V13" i="3"/>
  <c r="U13" i="3"/>
  <c r="T13" i="3"/>
  <c r="S13" i="3"/>
  <c r="R13" i="3"/>
  <c r="V39" i="3"/>
  <c r="U39" i="3"/>
  <c r="T39" i="3"/>
  <c r="S39" i="3"/>
  <c r="R39" i="3"/>
  <c r="V30" i="3"/>
  <c r="U30" i="3"/>
  <c r="T30" i="3"/>
  <c r="S30" i="3"/>
  <c r="R30" i="3"/>
  <c r="V6" i="3"/>
  <c r="U6" i="3"/>
  <c r="T6" i="3"/>
  <c r="S6" i="3"/>
  <c r="R6" i="3"/>
  <c r="V12" i="3"/>
  <c r="U12" i="3"/>
  <c r="T12" i="3"/>
  <c r="S12" i="3"/>
  <c r="R12" i="3"/>
  <c r="V22" i="3"/>
  <c r="U22" i="3"/>
  <c r="T22" i="3"/>
  <c r="S22" i="3"/>
  <c r="R22" i="3"/>
  <c r="V27" i="3"/>
  <c r="U27" i="3"/>
  <c r="T27" i="3"/>
  <c r="S27" i="3"/>
  <c r="R27" i="3"/>
  <c r="V52" i="3"/>
  <c r="U52" i="3"/>
  <c r="T52" i="3"/>
  <c r="S52" i="3"/>
  <c r="R52" i="3"/>
  <c r="V40" i="3"/>
  <c r="U40" i="3"/>
  <c r="T40" i="3"/>
  <c r="S40" i="3"/>
  <c r="R40" i="3"/>
  <c r="V2" i="3"/>
  <c r="U2" i="3"/>
  <c r="T2" i="3"/>
  <c r="S2" i="3"/>
  <c r="R2" i="3"/>
  <c r="V11" i="3"/>
  <c r="U11" i="3"/>
  <c r="T11" i="3"/>
  <c r="S11" i="3"/>
  <c r="R11" i="3"/>
  <c r="V23" i="3"/>
  <c r="U23" i="3"/>
  <c r="T23" i="3"/>
  <c r="S23" i="3"/>
  <c r="R23" i="3"/>
  <c r="V5" i="3"/>
  <c r="U5" i="3"/>
  <c r="T5" i="3"/>
  <c r="S5" i="3"/>
  <c r="R5" i="3"/>
  <c r="V44" i="3"/>
  <c r="U44" i="3"/>
  <c r="T44" i="3"/>
  <c r="S44" i="3"/>
  <c r="R44" i="3"/>
  <c r="V3" i="3"/>
  <c r="U3" i="3"/>
  <c r="T3" i="3"/>
  <c r="S3" i="3"/>
  <c r="R3" i="3"/>
  <c r="V35" i="3"/>
  <c r="U35" i="3"/>
  <c r="T35" i="3"/>
  <c r="S35" i="3"/>
  <c r="R35" i="3"/>
  <c r="V15" i="3"/>
  <c r="U15" i="3"/>
  <c r="T15" i="3"/>
  <c r="S15" i="3"/>
  <c r="R15" i="3"/>
  <c r="V49" i="3"/>
  <c r="U49" i="3"/>
  <c r="T49" i="3"/>
  <c r="S49" i="3"/>
  <c r="R49" i="3"/>
  <c r="V43" i="3"/>
  <c r="U43" i="3"/>
  <c r="T43" i="3"/>
  <c r="S43" i="3"/>
  <c r="R43" i="3"/>
  <c r="V24" i="3"/>
  <c r="U24" i="3"/>
  <c r="T24" i="3"/>
  <c r="S24" i="3"/>
  <c r="R24" i="3"/>
  <c r="V14" i="3"/>
  <c r="U14" i="3"/>
  <c r="T14" i="3"/>
  <c r="S14" i="3"/>
  <c r="R14" i="3"/>
  <c r="V32" i="3"/>
  <c r="U32" i="3"/>
  <c r="T32" i="3"/>
  <c r="S32" i="3"/>
  <c r="R32" i="3"/>
  <c r="V4" i="3"/>
  <c r="U4" i="3"/>
  <c r="T4" i="3"/>
  <c r="S4" i="3"/>
  <c r="R4" i="3"/>
  <c r="V46" i="3"/>
  <c r="U46" i="3"/>
  <c r="T46" i="3"/>
  <c r="S46" i="3"/>
  <c r="R46" i="3"/>
  <c r="V20" i="3"/>
  <c r="U20" i="3"/>
  <c r="T20" i="3"/>
  <c r="S20" i="3"/>
  <c r="R20" i="3"/>
  <c r="V33" i="3"/>
  <c r="U33" i="3"/>
  <c r="T33" i="3"/>
  <c r="S33" i="3"/>
  <c r="R33" i="3"/>
  <c r="V25" i="3"/>
  <c r="U25" i="3"/>
  <c r="T25" i="3"/>
  <c r="S25" i="3"/>
  <c r="R25" i="3"/>
  <c r="V21" i="3"/>
  <c r="U21" i="3"/>
  <c r="T21" i="3"/>
  <c r="S21" i="3"/>
  <c r="R21" i="3"/>
  <c r="V38" i="3"/>
  <c r="U38" i="3"/>
  <c r="T38" i="3"/>
  <c r="S38" i="3"/>
  <c r="R38" i="3"/>
  <c r="V31" i="3"/>
  <c r="U31" i="3"/>
  <c r="T31" i="3"/>
  <c r="S31" i="3"/>
  <c r="R31" i="3"/>
  <c r="V47" i="3"/>
  <c r="U47" i="3"/>
  <c r="T47" i="3"/>
  <c r="S47" i="3"/>
  <c r="R47" i="3"/>
  <c r="V41" i="3"/>
  <c r="U41" i="3"/>
  <c r="T41" i="3"/>
  <c r="S41" i="3"/>
  <c r="R41" i="3"/>
  <c r="V9" i="3"/>
  <c r="U9" i="3"/>
  <c r="T9" i="3"/>
  <c r="S9" i="3"/>
  <c r="R9" i="3"/>
  <c r="L52" i="3"/>
  <c r="B42" i="4"/>
  <c r="B39" i="4"/>
  <c r="B36" i="4"/>
  <c r="B33" i="4"/>
  <c r="B30" i="4"/>
  <c r="B27" i="4"/>
  <c r="B24" i="4"/>
  <c r="B21" i="4"/>
  <c r="B18" i="4"/>
  <c r="B15" i="4"/>
  <c r="B12" i="4"/>
  <c r="B9" i="4"/>
  <c r="B6" i="4"/>
  <c r="B3" i="4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L69" i="7" l="1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K53" i="7"/>
  <c r="V51" i="7"/>
  <c r="U51" i="7"/>
  <c r="L51" i="7"/>
  <c r="V50" i="7"/>
  <c r="U50" i="7"/>
  <c r="L50" i="7"/>
  <c r="V49" i="7"/>
  <c r="U49" i="7"/>
  <c r="L49" i="7"/>
  <c r="V48" i="7"/>
  <c r="U48" i="7"/>
  <c r="L48" i="7"/>
  <c r="V47" i="7"/>
  <c r="U47" i="7"/>
  <c r="L47" i="7"/>
  <c r="V46" i="7"/>
  <c r="U46" i="7"/>
  <c r="L46" i="7"/>
  <c r="V45" i="7"/>
  <c r="U45" i="7"/>
  <c r="L45" i="7"/>
  <c r="V44" i="7"/>
  <c r="U44" i="7"/>
  <c r="L44" i="7"/>
  <c r="V43" i="7"/>
  <c r="U43" i="7"/>
  <c r="L43" i="7"/>
  <c r="V42" i="7"/>
  <c r="U42" i="7"/>
  <c r="L42" i="7"/>
  <c r="V41" i="7"/>
  <c r="U41" i="7"/>
  <c r="L41" i="7"/>
  <c r="V40" i="7"/>
  <c r="U40" i="7"/>
  <c r="L40" i="7"/>
  <c r="V39" i="7"/>
  <c r="U39" i="7"/>
  <c r="L39" i="7"/>
  <c r="V38" i="7"/>
  <c r="U38" i="7"/>
  <c r="L38" i="7"/>
  <c r="V37" i="7"/>
  <c r="U37" i="7"/>
  <c r="L37" i="7"/>
  <c r="V36" i="7"/>
  <c r="U36" i="7"/>
  <c r="L36" i="7"/>
  <c r="V35" i="7"/>
  <c r="U35" i="7"/>
  <c r="L35" i="7"/>
  <c r="V34" i="7"/>
  <c r="U34" i="7"/>
  <c r="L34" i="7"/>
  <c r="V33" i="7"/>
  <c r="U33" i="7"/>
  <c r="L33" i="7"/>
  <c r="V32" i="7"/>
  <c r="U32" i="7"/>
  <c r="L32" i="7"/>
  <c r="V31" i="7"/>
  <c r="U31" i="7"/>
  <c r="L31" i="7"/>
  <c r="V30" i="7"/>
  <c r="U30" i="7"/>
  <c r="L30" i="7"/>
  <c r="V29" i="7"/>
  <c r="U29" i="7"/>
  <c r="L29" i="7"/>
  <c r="V28" i="7"/>
  <c r="U28" i="7"/>
  <c r="L28" i="7"/>
  <c r="V27" i="7"/>
  <c r="U27" i="7"/>
  <c r="L27" i="7"/>
  <c r="V26" i="7"/>
  <c r="U26" i="7"/>
  <c r="L26" i="7"/>
  <c r="V25" i="7"/>
  <c r="U25" i="7"/>
  <c r="L25" i="7"/>
  <c r="V24" i="7"/>
  <c r="U24" i="7"/>
  <c r="L24" i="7"/>
  <c r="V23" i="7"/>
  <c r="U23" i="7"/>
  <c r="L23" i="7"/>
  <c r="V22" i="7"/>
  <c r="U22" i="7"/>
  <c r="L22" i="7"/>
  <c r="V21" i="7"/>
  <c r="U21" i="7"/>
  <c r="L21" i="7"/>
  <c r="V20" i="7"/>
  <c r="U20" i="7"/>
  <c r="L20" i="7"/>
  <c r="V19" i="7"/>
  <c r="U19" i="7"/>
  <c r="L19" i="7"/>
  <c r="V18" i="7"/>
  <c r="U18" i="7"/>
  <c r="L18" i="7"/>
  <c r="V17" i="7"/>
  <c r="U17" i="7"/>
  <c r="L17" i="7"/>
  <c r="V16" i="7"/>
  <c r="U16" i="7"/>
  <c r="L16" i="7"/>
  <c r="V15" i="7"/>
  <c r="U15" i="7"/>
  <c r="L15" i="7"/>
  <c r="V14" i="7"/>
  <c r="U14" i="7"/>
  <c r="L14" i="7"/>
  <c r="V13" i="7"/>
  <c r="U13" i="7"/>
  <c r="L13" i="7"/>
  <c r="V12" i="7"/>
  <c r="U12" i="7"/>
  <c r="L12" i="7"/>
  <c r="V11" i="7"/>
  <c r="U11" i="7"/>
  <c r="L11" i="7"/>
  <c r="V10" i="7"/>
  <c r="U10" i="7"/>
  <c r="L10" i="7"/>
  <c r="V9" i="7"/>
  <c r="U9" i="7"/>
  <c r="L9" i="7"/>
  <c r="V8" i="7"/>
  <c r="U8" i="7"/>
  <c r="L8" i="7"/>
  <c r="V7" i="7"/>
  <c r="U7" i="7"/>
  <c r="L7" i="7"/>
  <c r="V6" i="7"/>
  <c r="U6" i="7"/>
  <c r="L6" i="7"/>
  <c r="V5" i="7"/>
  <c r="U5" i="7"/>
  <c r="L5" i="7"/>
  <c r="V4" i="7"/>
  <c r="U4" i="7"/>
  <c r="L4" i="7"/>
  <c r="V3" i="7"/>
  <c r="U3" i="7"/>
  <c r="L3" i="7"/>
  <c r="V2" i="7"/>
  <c r="U2" i="7"/>
  <c r="L2" i="7"/>
  <c r="L11" i="3" l="1"/>
  <c r="L22" i="3" l="1"/>
  <c r="K31" i="4"/>
  <c r="K30" i="4"/>
  <c r="K28" i="4"/>
  <c r="K27" i="4"/>
  <c r="K25" i="4"/>
  <c r="K24" i="4"/>
  <c r="K22" i="4"/>
  <c r="K21" i="4"/>
  <c r="K19" i="4"/>
  <c r="K18" i="4"/>
  <c r="K16" i="4"/>
  <c r="K15" i="4"/>
  <c r="K13" i="4"/>
  <c r="K12" i="4"/>
  <c r="K10" i="4"/>
  <c r="K9" i="4"/>
  <c r="K7" i="4"/>
  <c r="K6" i="4"/>
  <c r="K4" i="4"/>
  <c r="K3" i="4"/>
  <c r="Q21" i="4" l="1"/>
  <c r="Q18" i="4"/>
  <c r="K37" i="4"/>
  <c r="Q36" i="4"/>
  <c r="K36" i="4"/>
  <c r="K40" i="4"/>
  <c r="Q39" i="4"/>
  <c r="K39" i="4"/>
  <c r="Q24" i="4"/>
  <c r="Q42" i="4"/>
  <c r="Q33" i="4"/>
  <c r="Q30" i="4"/>
  <c r="Q27" i="4"/>
  <c r="Q15" i="4"/>
  <c r="Q12" i="4"/>
  <c r="Q9" i="4"/>
  <c r="Q6" i="4"/>
  <c r="Q3" i="4"/>
  <c r="K43" i="4"/>
  <c r="K42" i="4"/>
  <c r="K34" i="4"/>
  <c r="K33" i="4"/>
  <c r="L4" i="3"/>
  <c r="L8" i="3"/>
  <c r="L18" i="3"/>
  <c r="L42" i="3"/>
  <c r="L48" i="3"/>
  <c r="L24" i="3"/>
  <c r="L15" i="3"/>
  <c r="L27" i="3"/>
  <c r="L9" i="3"/>
  <c r="L44" i="3"/>
  <c r="L6" i="3"/>
  <c r="L5" i="3"/>
  <c r="L39" i="3"/>
  <c r="L46" i="3"/>
  <c r="L3" i="3"/>
  <c r="L21" i="3"/>
  <c r="L29" i="3"/>
  <c r="L49" i="3"/>
  <c r="L32" i="3"/>
  <c r="L35" i="3"/>
  <c r="L40" i="3"/>
  <c r="L7" i="3"/>
  <c r="L45" i="3"/>
  <c r="L13" i="3"/>
  <c r="L14" i="3"/>
  <c r="L16" i="3"/>
  <c r="L20" i="3"/>
  <c r="L23" i="3"/>
  <c r="L26" i="3"/>
  <c r="L2" i="3"/>
  <c r="L10" i="3"/>
  <c r="L12" i="3"/>
  <c r="L17" i="3"/>
  <c r="L19" i="3"/>
  <c r="L25" i="3"/>
  <c r="L28" i="3"/>
  <c r="L30" i="3"/>
  <c r="L31" i="3"/>
  <c r="L33" i="3"/>
  <c r="L34" i="3"/>
  <c r="L36" i="3"/>
  <c r="L37" i="3"/>
  <c r="L38" i="3"/>
  <c r="L41" i="3"/>
  <c r="L43" i="3"/>
  <c r="L47" i="3"/>
  <c r="L50" i="3"/>
  <c r="L51" i="3"/>
</calcChain>
</file>

<file path=xl/sharedStrings.xml><?xml version="1.0" encoding="utf-8"?>
<sst xmlns="http://schemas.openxmlformats.org/spreadsheetml/2006/main" count="1867" uniqueCount="875">
  <si>
    <t>井上　礼子</t>
    <phoneticPr fontId="1"/>
  </si>
  <si>
    <t>宇佐美　裕司</t>
    <phoneticPr fontId="1"/>
  </si>
  <si>
    <t>木崎　早苗</t>
    <phoneticPr fontId="1"/>
  </si>
  <si>
    <t>北爪　眞実</t>
    <phoneticPr fontId="1"/>
  </si>
  <si>
    <t>熊倉　峰広</t>
    <phoneticPr fontId="1"/>
  </si>
  <si>
    <t>小林　桂子</t>
    <phoneticPr fontId="1"/>
  </si>
  <si>
    <t>末次　則子</t>
    <phoneticPr fontId="1"/>
  </si>
  <si>
    <t>杉本　卓</t>
    <phoneticPr fontId="1"/>
  </si>
  <si>
    <t>五月女　保幸</t>
    <phoneticPr fontId="1"/>
  </si>
  <si>
    <t>横塚　高聡</t>
    <phoneticPr fontId="1"/>
  </si>
  <si>
    <t>渡辺　芳倫</t>
    <phoneticPr fontId="1"/>
  </si>
  <si>
    <t>いのうえ　れいこ</t>
    <phoneticPr fontId="1"/>
  </si>
  <si>
    <t>うさみ　ひろじ</t>
    <phoneticPr fontId="1"/>
  </si>
  <si>
    <t>きざき　さなえ</t>
    <phoneticPr fontId="1"/>
  </si>
  <si>
    <t>きたづめ　まみ</t>
    <phoneticPr fontId="1"/>
  </si>
  <si>
    <t>くまくら　みねひろ</t>
    <phoneticPr fontId="1"/>
  </si>
  <si>
    <t>こばやし　けいこ</t>
    <phoneticPr fontId="1"/>
  </si>
  <si>
    <t>すえつぐ　のりこ</t>
    <phoneticPr fontId="1"/>
  </si>
  <si>
    <t>すぎもと　たく</t>
    <phoneticPr fontId="1"/>
  </si>
  <si>
    <t>そうとめ　やすゆき</t>
    <phoneticPr fontId="1"/>
  </si>
  <si>
    <t>よこつか　たかとし</t>
    <phoneticPr fontId="1"/>
  </si>
  <si>
    <t>わたなべ　よしとも</t>
    <phoneticPr fontId="1"/>
  </si>
  <si>
    <t>井上</t>
    <phoneticPr fontId="1"/>
  </si>
  <si>
    <t>宇佐美</t>
    <phoneticPr fontId="1"/>
  </si>
  <si>
    <t>木崎</t>
    <phoneticPr fontId="1"/>
  </si>
  <si>
    <t>北爪</t>
    <phoneticPr fontId="1"/>
  </si>
  <si>
    <t>熊倉</t>
    <phoneticPr fontId="1"/>
  </si>
  <si>
    <t>小林</t>
    <phoneticPr fontId="1"/>
  </si>
  <si>
    <t>末次</t>
    <phoneticPr fontId="1"/>
  </si>
  <si>
    <t>五月女</t>
    <phoneticPr fontId="1"/>
  </si>
  <si>
    <t>横塚</t>
    <phoneticPr fontId="1"/>
  </si>
  <si>
    <t>渡辺</t>
    <phoneticPr fontId="1"/>
  </si>
  <si>
    <t>作品番号</t>
  </si>
  <si>
    <t>県名</t>
  </si>
  <si>
    <t>学年</t>
  </si>
  <si>
    <t>氏名</t>
  </si>
  <si>
    <t>書名</t>
  </si>
  <si>
    <t>著者名1</t>
  </si>
  <si>
    <t>過去作品編数</t>
  </si>
  <si>
    <t>注記</t>
  </si>
  <si>
    <t>編</t>
    <rPh sb="0" eb="1">
      <t>ヘン</t>
    </rPh>
    <phoneticPr fontId="1"/>
  </si>
  <si>
    <t>担当</t>
    <rPh sb="0" eb="2">
      <t>タントウ</t>
    </rPh>
    <phoneticPr fontId="1"/>
  </si>
  <si>
    <t>感想文の題名</t>
    <phoneticPr fontId="1"/>
  </si>
  <si>
    <t>担当人数</t>
    <rPh sb="0" eb="2">
      <t>タントウ</t>
    </rPh>
    <rPh sb="2" eb="4">
      <t>ニンズウ</t>
    </rPh>
    <phoneticPr fontId="1"/>
  </si>
  <si>
    <t>備考</t>
    <rPh sb="0" eb="2">
      <t>ビコウ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</si>
  <si>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</si>
  <si>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</si>
  <si>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</si>
  <si>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</si>
  <si>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</si>
  <si>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E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</si>
  <si>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</si>
  <si>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</si>
  <si>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</si>
  <si>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</si>
  <si>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</si>
  <si>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</si>
  <si>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</si>
  <si>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</si>
  <si>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番号</t>
    <rPh sb="0" eb="2">
      <t>バンゴウ</t>
    </rPh>
    <phoneticPr fontId="1"/>
  </si>
  <si>
    <t>編数</t>
    <rPh sb="0" eb="1">
      <t>ヘン</t>
    </rPh>
    <rPh sb="1" eb="2">
      <t>スウ</t>
    </rPh>
    <phoneticPr fontId="1"/>
  </si>
  <si>
    <t>編数計</t>
    <rPh sb="0" eb="1">
      <t>ヘン</t>
    </rPh>
    <rPh sb="1" eb="2">
      <t>スウ</t>
    </rPh>
    <rPh sb="2" eb="3">
      <t>ケイ</t>
    </rPh>
    <phoneticPr fontId="1"/>
  </si>
  <si>
    <t>作品数</t>
    <rPh sb="0" eb="3">
      <t>サクヒンスウ</t>
    </rPh>
    <phoneticPr fontId="1"/>
  </si>
  <si>
    <t>審査員名</t>
    <rPh sb="0" eb="3">
      <t>シンサイン</t>
    </rPh>
    <rPh sb="3" eb="4">
      <t>メイ</t>
    </rPh>
    <phoneticPr fontId="1"/>
  </si>
  <si>
    <t>査読作品番号・作品数・参照過去作品編数</t>
    <rPh sb="0" eb="2">
      <t>サドク</t>
    </rPh>
    <rPh sb="2" eb="4">
      <t>サクヒン</t>
    </rPh>
    <rPh sb="4" eb="6">
      <t>バンゴウ</t>
    </rPh>
    <rPh sb="7" eb="10">
      <t>サクヒンスウ</t>
    </rPh>
    <rPh sb="11" eb="13">
      <t>サンショウ</t>
    </rPh>
    <rPh sb="13" eb="15">
      <t>カコ</t>
    </rPh>
    <rPh sb="15" eb="17">
      <t>サクヒン</t>
    </rPh>
    <rPh sb="17" eb="18">
      <t>ヘン</t>
    </rPh>
    <rPh sb="18" eb="19">
      <t>スウ</t>
    </rPh>
    <phoneticPr fontId="1"/>
  </si>
  <si>
    <t>自由読書</t>
    <rPh sb="0" eb="2">
      <t>ジユウ</t>
    </rPh>
    <rPh sb="2" eb="4">
      <t>ドクショ</t>
    </rPh>
    <phoneticPr fontId="1"/>
  </si>
  <si>
    <t>課題読書</t>
    <rPh sb="0" eb="2">
      <t>カダイ</t>
    </rPh>
    <rPh sb="2" eb="4">
      <t>ドクショ</t>
    </rPh>
    <phoneticPr fontId="1"/>
  </si>
  <si>
    <t>平均担当数</t>
    <rPh sb="0" eb="2">
      <t>ヘイキン</t>
    </rPh>
    <rPh sb="2" eb="4">
      <t>タントウ</t>
    </rPh>
    <rPh sb="4" eb="5">
      <t>スウ</t>
    </rPh>
    <phoneticPr fontId="1"/>
  </si>
  <si>
    <t>メモ</t>
    <phoneticPr fontId="1"/>
  </si>
  <si>
    <t>佐賀</t>
    <rPh sb="0" eb="2">
      <t>サガ</t>
    </rPh>
    <phoneticPr fontId="2"/>
  </si>
  <si>
    <t>2</t>
  </si>
  <si>
    <t>兵庫</t>
    <rPh sb="0" eb="2">
      <t>ヒョウゴ</t>
    </rPh>
    <phoneticPr fontId="2"/>
  </si>
  <si>
    <t>3</t>
  </si>
  <si>
    <t>愛媛</t>
    <rPh sb="0" eb="2">
      <t>エヒメ</t>
    </rPh>
    <phoneticPr fontId="2"/>
  </si>
  <si>
    <t>広島</t>
    <rPh sb="0" eb="2">
      <t>ヒロシマ</t>
    </rPh>
    <phoneticPr fontId="2"/>
  </si>
  <si>
    <t>三重</t>
    <rPh sb="0" eb="2">
      <t>ミエ</t>
    </rPh>
    <phoneticPr fontId="2"/>
  </si>
  <si>
    <t>1</t>
  </si>
  <si>
    <t>山梨</t>
    <rPh sb="0" eb="2">
      <t>ヤマナシ</t>
    </rPh>
    <phoneticPr fontId="2"/>
  </si>
  <si>
    <t>福井</t>
    <rPh sb="0" eb="2">
      <t>フクイ</t>
    </rPh>
    <phoneticPr fontId="2"/>
  </si>
  <si>
    <t>夏の庭</t>
    <rPh sb="0" eb="1">
      <t>ナツ</t>
    </rPh>
    <rPh sb="2" eb="3">
      <t>ニワ</t>
    </rPh>
    <phoneticPr fontId="2"/>
  </si>
  <si>
    <t>新潟</t>
    <rPh sb="0" eb="2">
      <t>ニイガタ</t>
    </rPh>
    <phoneticPr fontId="2"/>
  </si>
  <si>
    <t>徳島</t>
    <rPh sb="0" eb="2">
      <t>トクシマ</t>
    </rPh>
    <phoneticPr fontId="2"/>
  </si>
  <si>
    <t>福岡</t>
    <rPh sb="0" eb="2">
      <t>フクオカ</t>
    </rPh>
    <phoneticPr fontId="2"/>
  </si>
  <si>
    <t>和歌山</t>
    <rPh sb="0" eb="3">
      <t>ワカヤマ</t>
    </rPh>
    <phoneticPr fontId="2"/>
  </si>
  <si>
    <t>福島</t>
    <rPh sb="0" eb="2">
      <t>フクシマ</t>
    </rPh>
    <phoneticPr fontId="2"/>
  </si>
  <si>
    <t>長野</t>
    <rPh sb="0" eb="2">
      <t>ナガノ</t>
    </rPh>
    <phoneticPr fontId="2"/>
  </si>
  <si>
    <t>9</t>
  </si>
  <si>
    <t>秋田</t>
    <rPh sb="0" eb="2">
      <t>アキタ</t>
    </rPh>
    <phoneticPr fontId="2"/>
  </si>
  <si>
    <t>愛知</t>
    <rPh sb="0" eb="2">
      <t>アイチ</t>
    </rPh>
    <phoneticPr fontId="2"/>
  </si>
  <si>
    <t>栃木</t>
    <rPh sb="0" eb="2">
      <t>トチギ</t>
    </rPh>
    <phoneticPr fontId="2"/>
  </si>
  <si>
    <t>岡山</t>
    <rPh sb="0" eb="2">
      <t>オカヤマ</t>
    </rPh>
    <phoneticPr fontId="2"/>
  </si>
  <si>
    <t>滋賀</t>
    <rPh sb="0" eb="2">
      <t>シガ</t>
    </rPh>
    <phoneticPr fontId="2"/>
  </si>
  <si>
    <t>山形</t>
    <rPh sb="0" eb="2">
      <t>ヤマガタ</t>
    </rPh>
    <phoneticPr fontId="2"/>
  </si>
  <si>
    <t>沖縄</t>
    <rPh sb="0" eb="2">
      <t>オキナワ</t>
    </rPh>
    <phoneticPr fontId="2"/>
  </si>
  <si>
    <t>香川</t>
    <rPh sb="0" eb="2">
      <t>カガワ</t>
    </rPh>
    <phoneticPr fontId="2"/>
  </si>
  <si>
    <t>東京</t>
    <rPh sb="0" eb="2">
      <t>トウキョウ</t>
    </rPh>
    <phoneticPr fontId="2"/>
  </si>
  <si>
    <t>宮崎</t>
    <rPh sb="0" eb="2">
      <t>ミヤザキ</t>
    </rPh>
    <phoneticPr fontId="2"/>
  </si>
  <si>
    <t>島根</t>
    <rPh sb="0" eb="2">
      <t>シマネ</t>
    </rPh>
    <phoneticPr fontId="2"/>
  </si>
  <si>
    <t>熊本</t>
    <rPh sb="0" eb="2">
      <t>クマモト</t>
    </rPh>
    <phoneticPr fontId="2"/>
  </si>
  <si>
    <t>青森</t>
    <rPh sb="0" eb="2">
      <t>アオモリ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</si>
  <si>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</si>
  <si>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</si>
  <si>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群馬</t>
    <rPh sb="0" eb="2">
      <t>グンマ</t>
    </rPh>
    <phoneticPr fontId="2"/>
  </si>
  <si>
    <t>神奈川</t>
    <rPh sb="0" eb="3">
      <t>カナガワ</t>
    </rPh>
    <phoneticPr fontId="2"/>
  </si>
  <si>
    <t>鳥取</t>
    <rPh sb="0" eb="2">
      <t>トットリ</t>
    </rPh>
    <phoneticPr fontId="2"/>
  </si>
  <si>
    <t>宮城</t>
    <rPh sb="0" eb="2">
      <t>ミヤギ</t>
    </rPh>
    <phoneticPr fontId="2"/>
  </si>
  <si>
    <t>杉本　直美</t>
    <rPh sb="3" eb="5">
      <t>ナオミ</t>
    </rPh>
    <phoneticPr fontId="1"/>
  </si>
  <si>
    <t>すぎもと　なおみ</t>
    <phoneticPr fontId="1"/>
  </si>
  <si>
    <t>のついた作品は複数の審査員で対応するものです。</t>
    <rPh sb="4" eb="6">
      <t>サクヒン</t>
    </rPh>
    <rPh sb="7" eb="9">
      <t>フクスウ</t>
    </rPh>
    <rPh sb="10" eb="13">
      <t>シンサイン</t>
    </rPh>
    <rPh sb="14" eb="16">
      <t>タイオウ</t>
    </rPh>
    <phoneticPr fontId="1"/>
  </si>
  <si>
    <t>東京学芸大学　非常勤講師</t>
    <rPh sb="7" eb="10">
      <t>ヒジョウキン</t>
    </rPh>
    <rPh sb="10" eb="12">
      <t>コウシ</t>
    </rPh>
    <phoneticPr fontId="1"/>
  </si>
  <si>
    <t>村山　正子</t>
    <rPh sb="0" eb="2">
      <t>ムラヤマ</t>
    </rPh>
    <rPh sb="3" eb="5">
      <t>マサコ</t>
    </rPh>
    <phoneticPr fontId="1"/>
  </si>
  <si>
    <t>むらやま　まさこ</t>
    <phoneticPr fontId="1"/>
  </si>
  <si>
    <t>杉本卓</t>
    <phoneticPr fontId="1"/>
  </si>
  <si>
    <t>杉本直</t>
    <rPh sb="2" eb="3">
      <t>ナオ</t>
    </rPh>
    <phoneticPr fontId="1"/>
  </si>
  <si>
    <t>村山</t>
    <rPh sb="0" eb="2">
      <t>ムラヤマ</t>
    </rPh>
    <phoneticPr fontId="1"/>
  </si>
  <si>
    <t>4</t>
  </si>
  <si>
    <t>北海道</t>
    <rPh sb="0" eb="3">
      <t>ホッカイドウ</t>
    </rPh>
    <phoneticPr fontId="2"/>
  </si>
  <si>
    <t>5</t>
  </si>
  <si>
    <t>高知</t>
    <rPh sb="0" eb="2">
      <t>コウチ</t>
    </rPh>
    <phoneticPr fontId="2"/>
  </si>
  <si>
    <t>6</t>
  </si>
  <si>
    <t>長崎</t>
    <rPh sb="0" eb="2">
      <t>ナガサキ</t>
    </rPh>
    <phoneticPr fontId="2"/>
  </si>
  <si>
    <t>7</t>
  </si>
  <si>
    <t>8</t>
  </si>
  <si>
    <t>10</t>
  </si>
  <si>
    <t>11</t>
  </si>
  <si>
    <t>12</t>
  </si>
  <si>
    <t>岩手</t>
    <rPh sb="0" eb="2">
      <t>イワテ</t>
    </rPh>
    <phoneticPr fontId="2"/>
  </si>
  <si>
    <t>13</t>
  </si>
  <si>
    <t>14</t>
  </si>
  <si>
    <t>石川</t>
    <rPh sb="0" eb="2">
      <t>イシカワ</t>
    </rPh>
    <phoneticPr fontId="2"/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</si>
  <si>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</si>
  <si>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</si>
  <si>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</si>
  <si>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</si>
  <si>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</si>
  <si>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</si>
  <si>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</si>
  <si>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</si>
  <si>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</si>
  <si>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</si>
  <si>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</si>
  <si>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</si>
  <si>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</si>
  <si>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</si>
  <si>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</si>
  <si>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</si>
  <si>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京都</t>
    <rPh sb="0" eb="2">
      <t>キョウト</t>
    </rPh>
    <phoneticPr fontId="2"/>
  </si>
  <si>
    <t>31</t>
  </si>
  <si>
    <t>32</t>
  </si>
  <si>
    <t>33</t>
  </si>
  <si>
    <t>34</t>
  </si>
  <si>
    <t>35</t>
  </si>
  <si>
    <t>千葉</t>
    <rPh sb="0" eb="2">
      <t>チバ</t>
    </rPh>
    <phoneticPr fontId="2"/>
  </si>
  <si>
    <t>36</t>
  </si>
  <si>
    <t>37</t>
  </si>
  <si>
    <t>山口</t>
    <rPh sb="0" eb="2">
      <t>ヤマグチ</t>
    </rPh>
    <phoneticPr fontId="2"/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</si>
  <si>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</si>
  <si>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</si>
  <si>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</si>
  <si>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</si>
  <si>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</si>
  <si>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</si>
  <si>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</si>
  <si>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</si>
  <si>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</si>
  <si>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大分</t>
    <rPh sb="0" eb="2">
      <t>オオイタ</t>
    </rPh>
    <phoneticPr fontId="2"/>
  </si>
  <si>
    <t>47</t>
  </si>
  <si>
    <t>48</t>
  </si>
  <si>
    <t>49</t>
  </si>
  <si>
    <t>鹿児島</t>
    <rPh sb="0" eb="3">
      <t>カゴシマ</t>
    </rPh>
    <phoneticPr fontId="2"/>
  </si>
  <si>
    <t>50</t>
  </si>
  <si>
    <t>奈良</t>
    <rPh sb="0" eb="2">
      <t>ナラ</t>
    </rPh>
    <phoneticPr fontId="2"/>
  </si>
  <si>
    <t>51</t>
  </si>
  <si>
    <t>52</t>
  </si>
  <si>
    <t>埼玉</t>
    <rPh sb="0" eb="2">
      <t>サイタマ</t>
    </rPh>
    <phoneticPr fontId="2"/>
  </si>
  <si>
    <t>芥川　龍之介・著</t>
    <rPh sb="0" eb="2">
      <t>アクタガワ</t>
    </rPh>
    <rPh sb="3" eb="6">
      <t>リュウノスケ</t>
    </rPh>
    <rPh sb="7" eb="8">
      <t>チョ</t>
    </rPh>
    <phoneticPr fontId="2"/>
  </si>
  <si>
    <t>遠藤　周作・著</t>
    <rPh sb="0" eb="2">
      <t>エンドウ</t>
    </rPh>
    <rPh sb="3" eb="5">
      <t>シュウサク</t>
    </rPh>
    <rPh sb="6" eb="7">
      <t>チョ</t>
    </rPh>
    <phoneticPr fontId="2"/>
  </si>
  <si>
    <t>君の膵臓をたべたい</t>
    <rPh sb="0" eb="1">
      <t>キミ</t>
    </rPh>
    <rPh sb="2" eb="4">
      <t>スイゾウ</t>
    </rPh>
    <phoneticPr fontId="2"/>
  </si>
  <si>
    <t>住野　よる・著</t>
    <rPh sb="0" eb="2">
      <t>スミノ</t>
    </rPh>
    <rPh sb="6" eb="7">
      <t>チョ</t>
    </rPh>
    <phoneticPr fontId="2"/>
  </si>
  <si>
    <t>海外</t>
    <rPh sb="0" eb="2">
      <t>カイガイ</t>
    </rPh>
    <phoneticPr fontId="2"/>
  </si>
  <si>
    <t>玉城　りんの</t>
    <rPh sb="0" eb="2">
      <t>タマシロ</t>
    </rPh>
    <phoneticPr fontId="2"/>
  </si>
  <si>
    <t>羊と鋼の森</t>
    <rPh sb="0" eb="1">
      <t>ヒツジ</t>
    </rPh>
    <rPh sb="2" eb="3">
      <t>ハガネ</t>
    </rPh>
    <rPh sb="4" eb="5">
      <t>モリ</t>
    </rPh>
    <phoneticPr fontId="2"/>
  </si>
  <si>
    <t>高校にもあり</t>
    <rPh sb="0" eb="2">
      <t>コウコウ</t>
    </rPh>
    <phoneticPr fontId="2"/>
  </si>
  <si>
    <t>井上</t>
    <rPh sb="0" eb="2">
      <t>イノウエ</t>
    </rPh>
    <phoneticPr fontId="1"/>
  </si>
  <si>
    <t>宇佐美</t>
    <rPh sb="0" eb="3">
      <t>ウサミ</t>
    </rPh>
    <phoneticPr fontId="1"/>
  </si>
  <si>
    <t>木崎</t>
    <rPh sb="0" eb="2">
      <t>キザキ</t>
    </rPh>
    <phoneticPr fontId="1"/>
  </si>
  <si>
    <t>北爪</t>
    <rPh sb="0" eb="2">
      <t>キタヅメ</t>
    </rPh>
    <phoneticPr fontId="1"/>
  </si>
  <si>
    <t>熊倉</t>
    <rPh sb="0" eb="2">
      <t>クマクラ</t>
    </rPh>
    <phoneticPr fontId="1"/>
  </si>
  <si>
    <t>小林</t>
    <rPh sb="0" eb="2">
      <t>コバヤシ</t>
    </rPh>
    <phoneticPr fontId="1"/>
  </si>
  <si>
    <t>設楽</t>
    <rPh sb="0" eb="2">
      <t>シタラ</t>
    </rPh>
    <phoneticPr fontId="1"/>
  </si>
  <si>
    <t>末次</t>
    <rPh sb="0" eb="2">
      <t>スエツグ</t>
    </rPh>
    <phoneticPr fontId="1"/>
  </si>
  <si>
    <t>五月女</t>
    <rPh sb="0" eb="3">
      <t>ソウトメ</t>
    </rPh>
    <phoneticPr fontId="1"/>
  </si>
  <si>
    <t>横塚</t>
    <rPh sb="0" eb="2">
      <t>ヨコツカ</t>
    </rPh>
    <phoneticPr fontId="1"/>
  </si>
  <si>
    <t>渡辺</t>
    <rPh sb="0" eb="2">
      <t>ワタナベ</t>
    </rPh>
    <phoneticPr fontId="1"/>
  </si>
  <si>
    <t>澤</t>
    <rPh sb="0" eb="1">
      <t>サワ</t>
    </rPh>
    <phoneticPr fontId="1"/>
  </si>
  <si>
    <t>宇都宮市立陽北中学校　教諭</t>
    <rPh sb="5" eb="6">
      <t>ヨウ</t>
    </rPh>
    <rPh sb="6" eb="7">
      <t>ホク</t>
    </rPh>
    <phoneticPr fontId="1"/>
  </si>
  <si>
    <t>小山　桃子</t>
    <rPh sb="0" eb="2">
      <t>オヤマ</t>
    </rPh>
    <rPh sb="3" eb="5">
      <t>モモコ</t>
    </rPh>
    <phoneticPr fontId="2"/>
  </si>
  <si>
    <t>茨城</t>
    <rPh sb="0" eb="2">
      <t>イバラキ</t>
    </rPh>
    <phoneticPr fontId="2"/>
  </si>
  <si>
    <t>松岡　灯子</t>
    <rPh sb="0" eb="2">
      <t>マツオカ</t>
    </rPh>
    <rPh sb="3" eb="4">
      <t>アカリ</t>
    </rPh>
    <rPh sb="4" eb="5">
      <t>コ</t>
    </rPh>
    <phoneticPr fontId="2"/>
  </si>
  <si>
    <t>大熊　蒼平</t>
    <rPh sb="0" eb="2">
      <t>オオクマ</t>
    </rPh>
    <rPh sb="3" eb="4">
      <t>アオ</t>
    </rPh>
    <rPh sb="4" eb="5">
      <t>ヒラ</t>
    </rPh>
    <phoneticPr fontId="2"/>
  </si>
  <si>
    <t>重松　清・著</t>
    <rPh sb="0" eb="2">
      <t>シゲマツ</t>
    </rPh>
    <rPh sb="3" eb="4">
      <t>キヨシ</t>
    </rPh>
    <rPh sb="5" eb="6">
      <t>チョ</t>
    </rPh>
    <phoneticPr fontId="2"/>
  </si>
  <si>
    <t>椎野　直弥・著</t>
    <rPh sb="0" eb="2">
      <t>シイノ</t>
    </rPh>
    <rPh sb="3" eb="5">
      <t>ナオヤ</t>
    </rPh>
    <rPh sb="6" eb="7">
      <t>チョ</t>
    </rPh>
    <phoneticPr fontId="2"/>
  </si>
  <si>
    <t>アウシュヴィッツの図書係</t>
    <rPh sb="9" eb="11">
      <t>トショ</t>
    </rPh>
    <rPh sb="11" eb="12">
      <t>ガカリ</t>
    </rPh>
    <phoneticPr fontId="2"/>
  </si>
  <si>
    <t>アントニオ・G・イトゥルベ・著</t>
    <rPh sb="14" eb="15">
      <t>チョ</t>
    </rPh>
    <phoneticPr fontId="2"/>
  </si>
  <si>
    <t>中島　敦・著</t>
    <rPh sb="0" eb="2">
      <t>ナカジマ</t>
    </rPh>
    <rPh sb="3" eb="4">
      <t>アツシ</t>
    </rPh>
    <rPh sb="5" eb="6">
      <t>チョ</t>
    </rPh>
    <phoneticPr fontId="2"/>
  </si>
  <si>
    <t>青い鳥</t>
    <rPh sb="0" eb="1">
      <t>アオ</t>
    </rPh>
    <rPh sb="2" eb="3">
      <t>トリ</t>
    </rPh>
    <phoneticPr fontId="2"/>
  </si>
  <si>
    <t>黒い雨</t>
    <rPh sb="0" eb="1">
      <t>クロ</t>
    </rPh>
    <rPh sb="2" eb="3">
      <t>アメ</t>
    </rPh>
    <phoneticPr fontId="2"/>
  </si>
  <si>
    <t>井伏　鱒二・著</t>
    <rPh sb="0" eb="2">
      <t>イブセ</t>
    </rPh>
    <rPh sb="3" eb="5">
      <t>マスジ</t>
    </rPh>
    <rPh sb="6" eb="7">
      <t>チョ</t>
    </rPh>
    <phoneticPr fontId="2"/>
  </si>
  <si>
    <t>瀬川　愛</t>
    <rPh sb="0" eb="2">
      <t>セガワ</t>
    </rPh>
    <rPh sb="3" eb="4">
      <t>アイ</t>
    </rPh>
    <phoneticPr fontId="2"/>
  </si>
  <si>
    <t>辻村　深月・著</t>
    <rPh sb="0" eb="2">
      <t>ツジムラ</t>
    </rPh>
    <rPh sb="3" eb="5">
      <t>ミヅキ</t>
    </rPh>
    <rPh sb="6" eb="7">
      <t>チョ</t>
    </rPh>
    <phoneticPr fontId="2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</si>
  <si>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</si>
  <si>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</si>
  <si>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</si>
  <si>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</si>
  <si>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</si>
  <si>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</si>
  <si>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</si>
  <si>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</si>
  <si>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</si>
  <si>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</si>
  <si>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</si>
  <si>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</si>
  <si>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</si>
  <si>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</si>
  <si>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</si>
  <si>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</si>
  <si>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よみ</t>
    <phoneticPr fontId="1"/>
  </si>
  <si>
    <t>記号</t>
    <rPh sb="0" eb="2">
      <t>キゴウ</t>
    </rPh>
    <phoneticPr fontId="1"/>
  </si>
  <si>
    <t>表示</t>
    <rPh sb="0" eb="2">
      <t>ヒョウジ</t>
    </rPh>
    <phoneticPr fontId="1"/>
  </si>
  <si>
    <t>審査編数</t>
    <rPh sb="0" eb="2">
      <t>シンサ</t>
    </rPh>
    <rPh sb="2" eb="3">
      <t>ヘン</t>
    </rPh>
    <rPh sb="3" eb="4">
      <t>スウ</t>
    </rPh>
    <phoneticPr fontId="1"/>
  </si>
  <si>
    <t>g</t>
    <phoneticPr fontId="1"/>
  </si>
  <si>
    <t>勝田　光希</t>
    <rPh sb="0" eb="2">
      <t>カツダ</t>
    </rPh>
    <rPh sb="3" eb="5">
      <t>ミツキ</t>
    </rPh>
    <phoneticPr fontId="1"/>
  </si>
  <si>
    <t>かつだ　みつき</t>
    <phoneticPr fontId="1"/>
  </si>
  <si>
    <t>勝田</t>
    <rPh sb="0" eb="2">
      <t>カツダ</t>
    </rPh>
    <phoneticPr fontId="1"/>
  </si>
  <si>
    <t>元・茨城県つくば市立並木中学校　教諭</t>
    <rPh sb="10" eb="12">
      <t>ナミキ</t>
    </rPh>
    <rPh sb="12" eb="15">
      <t>チュウガッコウ</t>
    </rPh>
    <rPh sb="16" eb="18">
      <t>キョウユ</t>
    </rPh>
    <phoneticPr fontId="1"/>
  </si>
  <si>
    <t>吉川　百合子</t>
    <rPh sb="0" eb="2">
      <t>ヨシカワ</t>
    </rPh>
    <rPh sb="3" eb="6">
      <t>ユリコ</t>
    </rPh>
    <phoneticPr fontId="1"/>
  </si>
  <si>
    <t>よしかわ　ゆりこ</t>
    <phoneticPr fontId="1"/>
  </si>
  <si>
    <t>吉川</t>
    <rPh sb="0" eb="2">
      <t>ヨシカワ</t>
    </rPh>
    <phoneticPr fontId="1"/>
  </si>
  <si>
    <t>N</t>
    <phoneticPr fontId="1"/>
  </si>
  <si>
    <t>埼玉県狭山市立西中学校　講師　＊</t>
    <rPh sb="0" eb="3">
      <t>サイタマケン</t>
    </rPh>
    <rPh sb="3" eb="5">
      <t>サヤマ</t>
    </rPh>
    <rPh sb="5" eb="7">
      <t>シリツ</t>
    </rPh>
    <rPh sb="6" eb="7">
      <t>リツ</t>
    </rPh>
    <rPh sb="7" eb="8">
      <t>ニシ</t>
    </rPh>
    <rPh sb="8" eb="11">
      <t>チュウガッコウ</t>
    </rPh>
    <rPh sb="12" eb="14">
      <t>コウシ</t>
    </rPh>
    <phoneticPr fontId="1"/>
  </si>
  <si>
    <t>忘れてはならないこと</t>
    <rPh sb="0" eb="1">
      <t>ワス</t>
    </rPh>
    <phoneticPr fontId="2"/>
  </si>
  <si>
    <t>木村　つづみ</t>
    <rPh sb="0" eb="2">
      <t>キムラ</t>
    </rPh>
    <phoneticPr fontId="2"/>
  </si>
  <si>
    <t>知ること</t>
    <rPh sb="0" eb="1">
      <t>シ</t>
    </rPh>
    <phoneticPr fontId="2"/>
  </si>
  <si>
    <t>岩本　恋明</t>
    <rPh sb="0" eb="2">
      <t>イワモト</t>
    </rPh>
    <rPh sb="3" eb="4">
      <t>コイ</t>
    </rPh>
    <rPh sb="4" eb="5">
      <t>アケ</t>
    </rPh>
    <phoneticPr fontId="2"/>
  </si>
  <si>
    <t>僕を生きる、人と生きる</t>
    <rPh sb="0" eb="1">
      <t>ボク</t>
    </rPh>
    <rPh sb="2" eb="3">
      <t>イ</t>
    </rPh>
    <rPh sb="6" eb="7">
      <t>ヒト</t>
    </rPh>
    <rPh sb="8" eb="9">
      <t>イ</t>
    </rPh>
    <phoneticPr fontId="2"/>
  </si>
  <si>
    <t>朝岡　俊亮</t>
    <rPh sb="0" eb="2">
      <t>アサオカ</t>
    </rPh>
    <rPh sb="3" eb="4">
      <t>シュン</t>
    </rPh>
    <rPh sb="4" eb="5">
      <t>リョウ</t>
    </rPh>
    <phoneticPr fontId="2"/>
  </si>
  <si>
    <t>一〇五度</t>
  </si>
  <si>
    <t>願いがつないだ八町八反</t>
    <rPh sb="0" eb="1">
      <t>ネガ</t>
    </rPh>
    <rPh sb="7" eb="9">
      <t>ハッチョウ</t>
    </rPh>
    <rPh sb="9" eb="11">
      <t>ハッタン</t>
    </rPh>
    <phoneticPr fontId="2"/>
  </si>
  <si>
    <t>田中　杏樹</t>
    <rPh sb="0" eb="2">
      <t>タナカ</t>
    </rPh>
    <rPh sb="3" eb="4">
      <t>アン</t>
    </rPh>
    <rPh sb="4" eb="5">
      <t>ジュ</t>
    </rPh>
    <phoneticPr fontId="2"/>
  </si>
  <si>
    <t>山本　和夏</t>
    <rPh sb="0" eb="2">
      <t>ヤマモト</t>
    </rPh>
    <rPh sb="3" eb="4">
      <t>ワ</t>
    </rPh>
    <rPh sb="4" eb="5">
      <t>ナツ</t>
    </rPh>
    <phoneticPr fontId="2"/>
  </si>
  <si>
    <t>時を越えた空の下で</t>
    <rPh sb="0" eb="1">
      <t>トキ</t>
    </rPh>
    <rPh sb="2" eb="3">
      <t>コ</t>
    </rPh>
    <rPh sb="5" eb="6">
      <t>ソラ</t>
    </rPh>
    <rPh sb="7" eb="8">
      <t>シタ</t>
    </rPh>
    <phoneticPr fontId="2"/>
  </si>
  <si>
    <t>山脇　心音</t>
    <rPh sb="0" eb="2">
      <t>ヤマワキ</t>
    </rPh>
    <rPh sb="3" eb="4">
      <t>ココロ</t>
    </rPh>
    <rPh sb="4" eb="5">
      <t>オト</t>
    </rPh>
    <phoneticPr fontId="2"/>
  </si>
  <si>
    <t>太陽と月の大地</t>
  </si>
  <si>
    <t>目指す先にある世界</t>
    <rPh sb="0" eb="2">
      <t>メザ</t>
    </rPh>
    <rPh sb="3" eb="4">
      <t>サキ</t>
    </rPh>
    <rPh sb="7" eb="9">
      <t>セカイ</t>
    </rPh>
    <phoneticPr fontId="2"/>
  </si>
  <si>
    <t>橋本　花帆</t>
    <rPh sb="0" eb="2">
      <t>ハシモト</t>
    </rPh>
    <rPh sb="3" eb="4">
      <t>ハナ</t>
    </rPh>
    <rPh sb="4" eb="5">
      <t>ホ</t>
    </rPh>
    <phoneticPr fontId="2"/>
  </si>
  <si>
    <t>自分の道を切り拓く</t>
    <rPh sb="0" eb="2">
      <t>ジブン</t>
    </rPh>
    <rPh sb="3" eb="4">
      <t>ミチ</t>
    </rPh>
    <rPh sb="5" eb="6">
      <t>キリ</t>
    </rPh>
    <rPh sb="7" eb="8">
      <t>タク</t>
    </rPh>
    <phoneticPr fontId="2"/>
  </si>
  <si>
    <t>原田　麻央</t>
    <rPh sb="0" eb="2">
      <t>ハラダ</t>
    </rPh>
    <rPh sb="3" eb="5">
      <t>マオ</t>
    </rPh>
    <phoneticPr fontId="2"/>
  </si>
  <si>
    <t>支え合って生きる</t>
    <rPh sb="0" eb="1">
      <t>ササ</t>
    </rPh>
    <rPh sb="2" eb="3">
      <t>ア</t>
    </rPh>
    <rPh sb="5" eb="6">
      <t>イ</t>
    </rPh>
    <phoneticPr fontId="2"/>
  </si>
  <si>
    <t>西山　幹太</t>
    <rPh sb="0" eb="2">
      <t>ニシヤマ</t>
    </rPh>
    <rPh sb="3" eb="5">
      <t>カンタ</t>
    </rPh>
    <phoneticPr fontId="2"/>
  </si>
  <si>
    <t>丸山　紗也香</t>
    <rPh sb="0" eb="2">
      <t>マルヤマ</t>
    </rPh>
    <rPh sb="3" eb="4">
      <t>サ</t>
    </rPh>
    <rPh sb="4" eb="5">
      <t>ナリ</t>
    </rPh>
    <rPh sb="5" eb="6">
      <t>カ</t>
    </rPh>
    <phoneticPr fontId="2"/>
  </si>
  <si>
    <t>私と田んぼと米</t>
    <rPh sb="0" eb="1">
      <t>シ</t>
    </rPh>
    <rPh sb="2" eb="3">
      <t>タ</t>
    </rPh>
    <rPh sb="6" eb="7">
      <t>コメ</t>
    </rPh>
    <phoneticPr fontId="2"/>
  </si>
  <si>
    <t>木原　寛太</t>
    <rPh sb="0" eb="2">
      <t>キハラ</t>
    </rPh>
    <rPh sb="3" eb="5">
      <t>カンタ</t>
    </rPh>
    <phoneticPr fontId="2"/>
  </si>
  <si>
    <t>次の守り手は自分</t>
    <rPh sb="0" eb="1">
      <t>ツギ</t>
    </rPh>
    <rPh sb="2" eb="3">
      <t>マモ</t>
    </rPh>
    <rPh sb="4" eb="5">
      <t>テ</t>
    </rPh>
    <rPh sb="6" eb="8">
      <t>ジブン</t>
    </rPh>
    <phoneticPr fontId="2"/>
  </si>
  <si>
    <t>渡瀬　遥人</t>
    <rPh sb="0" eb="2">
      <t>ワタセ</t>
    </rPh>
    <rPh sb="3" eb="4">
      <t>ハル</t>
    </rPh>
    <rPh sb="4" eb="5">
      <t>ヒト</t>
    </rPh>
    <phoneticPr fontId="2"/>
  </si>
  <si>
    <t>千年の田んぼ</t>
  </si>
  <si>
    <t>加賀谷　祈</t>
    <rPh sb="0" eb="3">
      <t>カガヤ</t>
    </rPh>
    <rPh sb="4" eb="5">
      <t>イノ</t>
    </rPh>
    <phoneticPr fontId="2"/>
  </si>
  <si>
    <t>正義がもたらすもの</t>
    <rPh sb="0" eb="2">
      <t>セイギ</t>
    </rPh>
    <phoneticPr fontId="2"/>
  </si>
  <si>
    <t>西　里絵子</t>
    <rPh sb="0" eb="1">
      <t>ニシ</t>
    </rPh>
    <rPh sb="2" eb="5">
      <t>リエコ</t>
    </rPh>
    <phoneticPr fontId="2"/>
  </si>
  <si>
    <t>未来へ踏み出す一歩</t>
    <rPh sb="0" eb="2">
      <t>ミライ</t>
    </rPh>
    <rPh sb="3" eb="4">
      <t>フ</t>
    </rPh>
    <rPh sb="5" eb="6">
      <t>ダ</t>
    </rPh>
    <rPh sb="7" eb="9">
      <t>イッポ</t>
    </rPh>
    <phoneticPr fontId="2"/>
  </si>
  <si>
    <t>二宮　良介</t>
    <rPh sb="0" eb="2">
      <t>ニノミヤ</t>
    </rPh>
    <rPh sb="3" eb="5">
      <t>リョウスケ</t>
    </rPh>
    <phoneticPr fontId="2"/>
  </si>
  <si>
    <t>「心の中の憧れを」</t>
    <rPh sb="1" eb="2">
      <t>ココロ</t>
    </rPh>
    <rPh sb="3" eb="4">
      <t>ナカ</t>
    </rPh>
    <rPh sb="5" eb="6">
      <t>アコガ</t>
    </rPh>
    <phoneticPr fontId="2"/>
  </si>
  <si>
    <t>森　史統</t>
    <rPh sb="0" eb="1">
      <t>モリ</t>
    </rPh>
    <rPh sb="2" eb="3">
      <t>シ</t>
    </rPh>
    <rPh sb="3" eb="4">
      <t>オサム</t>
    </rPh>
    <phoneticPr fontId="2"/>
  </si>
  <si>
    <t>認め合う心から未来へ</t>
    <rPh sb="0" eb="1">
      <t>ミト</t>
    </rPh>
    <rPh sb="2" eb="3">
      <t>ア</t>
    </rPh>
    <rPh sb="4" eb="5">
      <t>ココロ</t>
    </rPh>
    <rPh sb="7" eb="9">
      <t>ミライ</t>
    </rPh>
    <phoneticPr fontId="2"/>
  </si>
  <si>
    <t>「夢への一歩」</t>
    <rPh sb="1" eb="2">
      <t>ユメ</t>
    </rPh>
    <rPh sb="4" eb="6">
      <t>イッポ</t>
    </rPh>
    <phoneticPr fontId="2"/>
  </si>
  <si>
    <t>久保　友櫻</t>
    <rPh sb="0" eb="2">
      <t>クボ</t>
    </rPh>
    <rPh sb="3" eb="4">
      <t>トモ</t>
    </rPh>
    <rPh sb="4" eb="5">
      <t>サクラ</t>
    </rPh>
    <phoneticPr fontId="2"/>
  </si>
  <si>
    <t>私の角度</t>
    <rPh sb="0" eb="1">
      <t>シ</t>
    </rPh>
    <rPh sb="2" eb="4">
      <t>カクド</t>
    </rPh>
    <phoneticPr fontId="2"/>
  </si>
  <si>
    <t>横浜市</t>
    <rPh sb="0" eb="3">
      <t>ヨコハマシ</t>
    </rPh>
    <phoneticPr fontId="2"/>
  </si>
  <si>
    <t>大曽根　早菜</t>
    <rPh sb="0" eb="3">
      <t>オオソネ</t>
    </rPh>
    <rPh sb="4" eb="5">
      <t>ハヤ</t>
    </rPh>
    <rPh sb="5" eb="6">
      <t>ナ</t>
    </rPh>
    <phoneticPr fontId="2"/>
  </si>
  <si>
    <t>大阪府</t>
    <rPh sb="0" eb="3">
      <t>オオサカフ</t>
    </rPh>
    <phoneticPr fontId="2"/>
  </si>
  <si>
    <t>上阪　千春</t>
    <rPh sb="0" eb="2">
      <t>ウエサカ</t>
    </rPh>
    <rPh sb="3" eb="5">
      <t>チハル</t>
    </rPh>
    <phoneticPr fontId="2"/>
  </si>
  <si>
    <t>次世代へ受け継ぐべきもの</t>
    <rPh sb="0" eb="3">
      <t>ジセダイ</t>
    </rPh>
    <rPh sb="4" eb="5">
      <t>ウ</t>
    </rPh>
    <rPh sb="6" eb="7">
      <t>ツ</t>
    </rPh>
    <phoneticPr fontId="2"/>
  </si>
  <si>
    <t>西牧　祐美</t>
    <rPh sb="0" eb="2">
      <t>ニシマキ</t>
    </rPh>
    <rPh sb="3" eb="5">
      <t>ユミ</t>
    </rPh>
    <phoneticPr fontId="2"/>
  </si>
  <si>
    <t>山口　幸妃菜</t>
    <rPh sb="0" eb="2">
      <t>ヤマグチ</t>
    </rPh>
    <rPh sb="3" eb="4">
      <t>サチ</t>
    </rPh>
    <rPh sb="4" eb="5">
      <t>キサキ</t>
    </rPh>
    <rPh sb="5" eb="6">
      <t>ナ</t>
    </rPh>
    <phoneticPr fontId="2"/>
  </si>
  <si>
    <t>千年の思いを未来へつなぐ</t>
    <rPh sb="0" eb="2">
      <t>センネン</t>
    </rPh>
    <rPh sb="3" eb="4">
      <t>オモ</t>
    </rPh>
    <rPh sb="6" eb="8">
      <t>ミライ</t>
    </rPh>
    <phoneticPr fontId="2"/>
  </si>
  <si>
    <t>横畠　惺</t>
    <rPh sb="0" eb="2">
      <t>ヨコハタ</t>
    </rPh>
    <rPh sb="3" eb="4">
      <t>サトル</t>
    </rPh>
    <phoneticPr fontId="2"/>
  </si>
  <si>
    <t>三戸部　美羽</t>
    <rPh sb="0" eb="3">
      <t>ミトベ</t>
    </rPh>
    <rPh sb="4" eb="5">
      <t>ミ</t>
    </rPh>
    <rPh sb="5" eb="6">
      <t>ハネ</t>
    </rPh>
    <phoneticPr fontId="2"/>
  </si>
  <si>
    <t>「千年のたんぼ」を読んで</t>
    <rPh sb="1" eb="3">
      <t>センネン</t>
    </rPh>
    <rPh sb="9" eb="10">
      <t>ヨ</t>
    </rPh>
    <phoneticPr fontId="2"/>
  </si>
  <si>
    <t>上松瀬　大和</t>
    <rPh sb="0" eb="1">
      <t>カミ</t>
    </rPh>
    <rPh sb="1" eb="2">
      <t>マツ</t>
    </rPh>
    <rPh sb="2" eb="3">
      <t>セ</t>
    </rPh>
    <rPh sb="4" eb="6">
      <t>ダイワ</t>
    </rPh>
    <phoneticPr fontId="2"/>
  </si>
  <si>
    <t>支えてくれる人への感謝</t>
    <rPh sb="0" eb="1">
      <t>ササ</t>
    </rPh>
    <rPh sb="6" eb="7">
      <t>ヒト</t>
    </rPh>
    <rPh sb="9" eb="11">
      <t>カンシャ</t>
    </rPh>
    <phoneticPr fontId="2"/>
  </si>
  <si>
    <t>村松　優萌</t>
    <rPh sb="0" eb="2">
      <t>ムラマツ</t>
    </rPh>
    <rPh sb="3" eb="4">
      <t>ユウ</t>
    </rPh>
    <rPh sb="4" eb="5">
      <t>ハジメ</t>
    </rPh>
    <phoneticPr fontId="2"/>
  </si>
  <si>
    <t>竹下　慶</t>
    <rPh sb="0" eb="2">
      <t>タケシタ</t>
    </rPh>
    <rPh sb="3" eb="4">
      <t>ケイ</t>
    </rPh>
    <phoneticPr fontId="2"/>
  </si>
  <si>
    <t>刈谷　望美</t>
    <rPh sb="0" eb="2">
      <t>カリヤ</t>
    </rPh>
    <rPh sb="3" eb="4">
      <t>ノゾミ</t>
    </rPh>
    <rPh sb="4" eb="5">
      <t>ミ</t>
    </rPh>
    <phoneticPr fontId="2"/>
  </si>
  <si>
    <t>思いの角度</t>
    <rPh sb="0" eb="1">
      <t>オモ</t>
    </rPh>
    <rPh sb="3" eb="5">
      <t>カクド</t>
    </rPh>
    <phoneticPr fontId="2"/>
  </si>
  <si>
    <t>中山　由子</t>
    <rPh sb="0" eb="2">
      <t>ナカヤマ</t>
    </rPh>
    <rPh sb="3" eb="5">
      <t>ヨシコ</t>
    </rPh>
    <phoneticPr fontId="2"/>
  </si>
  <si>
    <t>平凡な自分</t>
    <rPh sb="0" eb="2">
      <t>ヘイボン</t>
    </rPh>
    <rPh sb="3" eb="4">
      <t>ジ</t>
    </rPh>
    <rPh sb="4" eb="5">
      <t>ブン</t>
    </rPh>
    <phoneticPr fontId="2"/>
  </si>
  <si>
    <t>大阪市</t>
    <rPh sb="0" eb="2">
      <t>オオサカ</t>
    </rPh>
    <rPh sb="2" eb="3">
      <t>シ</t>
    </rPh>
    <phoneticPr fontId="2"/>
  </si>
  <si>
    <t>高橋　夢</t>
    <rPh sb="0" eb="2">
      <t>タカハシ</t>
    </rPh>
    <rPh sb="3" eb="4">
      <t>ユメ</t>
    </rPh>
    <phoneticPr fontId="2"/>
  </si>
  <si>
    <t>藤原　亜衣</t>
    <rPh sb="0" eb="2">
      <t>フジワラ</t>
    </rPh>
    <rPh sb="3" eb="4">
      <t>ア</t>
    </rPh>
    <rPh sb="4" eb="5">
      <t>イ</t>
    </rPh>
    <phoneticPr fontId="2"/>
  </si>
  <si>
    <t>夢を引き寄せる</t>
    <rPh sb="0" eb="1">
      <t>ユメ</t>
    </rPh>
    <rPh sb="2" eb="3">
      <t>ヒ</t>
    </rPh>
    <rPh sb="4" eb="5">
      <t>ヨ</t>
    </rPh>
    <phoneticPr fontId="2"/>
  </si>
  <si>
    <t>炭竈　心音</t>
    <rPh sb="0" eb="1">
      <t>スミ</t>
    </rPh>
    <rPh sb="1" eb="2">
      <t>ガマ</t>
    </rPh>
    <rPh sb="3" eb="4">
      <t>ココロ</t>
    </rPh>
    <rPh sb="4" eb="5">
      <t>ネ</t>
    </rPh>
    <phoneticPr fontId="2"/>
  </si>
  <si>
    <t>志水　春海</t>
    <rPh sb="0" eb="2">
      <t>シミズ</t>
    </rPh>
    <rPh sb="3" eb="4">
      <t>ハル</t>
    </rPh>
    <rPh sb="4" eb="5">
      <t>ウミ</t>
    </rPh>
    <phoneticPr fontId="2"/>
  </si>
  <si>
    <t>角度を創る</t>
    <rPh sb="0" eb="2">
      <t>カクド</t>
    </rPh>
    <rPh sb="3" eb="4">
      <t>ツク</t>
    </rPh>
    <phoneticPr fontId="2"/>
  </si>
  <si>
    <t>大須賀　希恵</t>
    <rPh sb="0" eb="3">
      <t>オオスガ</t>
    </rPh>
    <rPh sb="4" eb="6">
      <t>キエ</t>
    </rPh>
    <phoneticPr fontId="2"/>
  </si>
  <si>
    <t>価値観の鎖</t>
    <rPh sb="0" eb="3">
      <t>カチカン</t>
    </rPh>
    <rPh sb="4" eb="5">
      <t>クサリ</t>
    </rPh>
    <phoneticPr fontId="2"/>
  </si>
  <si>
    <t>池端　多香子</t>
    <rPh sb="0" eb="2">
      <t>イケハタ</t>
    </rPh>
    <rPh sb="3" eb="6">
      <t>タカコ</t>
    </rPh>
    <phoneticPr fontId="2"/>
  </si>
  <si>
    <t>水野　万璃花</t>
    <rPh sb="0" eb="2">
      <t>ミズノ</t>
    </rPh>
    <rPh sb="3" eb="4">
      <t>マン</t>
    </rPh>
    <rPh sb="4" eb="5">
      <t>リ</t>
    </rPh>
    <rPh sb="5" eb="6">
      <t>ハナ</t>
    </rPh>
    <phoneticPr fontId="2"/>
  </si>
  <si>
    <t>平和な未来のために、今私ができること</t>
    <rPh sb="0" eb="2">
      <t>ヘイワ</t>
    </rPh>
    <rPh sb="3" eb="5">
      <t>ミライ</t>
    </rPh>
    <rPh sb="10" eb="11">
      <t>イマ</t>
    </rPh>
    <rPh sb="11" eb="12">
      <t>シ</t>
    </rPh>
    <phoneticPr fontId="2"/>
  </si>
  <si>
    <t>長尾　百々花</t>
    <rPh sb="0" eb="2">
      <t>ナガオ</t>
    </rPh>
    <rPh sb="3" eb="4">
      <t>ヒャク</t>
    </rPh>
    <rPh sb="5" eb="6">
      <t>ハナ</t>
    </rPh>
    <phoneticPr fontId="2"/>
  </si>
  <si>
    <t>思いをつなぐ</t>
    <rPh sb="0" eb="1">
      <t>オモ</t>
    </rPh>
    <phoneticPr fontId="2"/>
  </si>
  <si>
    <t>佐藤　叶菜</t>
    <rPh sb="0" eb="2">
      <t>サトウ</t>
    </rPh>
    <rPh sb="3" eb="4">
      <t>カナウ</t>
    </rPh>
    <rPh sb="4" eb="5">
      <t>ナ</t>
    </rPh>
    <phoneticPr fontId="2"/>
  </si>
  <si>
    <t>ひとつづきの空</t>
    <rPh sb="6" eb="7">
      <t>ソラ</t>
    </rPh>
    <phoneticPr fontId="2"/>
  </si>
  <si>
    <t>安倍　碧子</t>
    <rPh sb="0" eb="2">
      <t>アベ</t>
    </rPh>
    <rPh sb="3" eb="4">
      <t>ミドリ</t>
    </rPh>
    <rPh sb="4" eb="5">
      <t>コ</t>
    </rPh>
    <phoneticPr fontId="2"/>
  </si>
  <si>
    <t>105度の関係に</t>
    <rPh sb="3" eb="4">
      <t>ド</t>
    </rPh>
    <rPh sb="5" eb="7">
      <t>カンケイ</t>
    </rPh>
    <phoneticPr fontId="2"/>
  </si>
  <si>
    <t>森脇　莉沙子</t>
    <rPh sb="0" eb="2">
      <t>モリワキ</t>
    </rPh>
    <rPh sb="3" eb="4">
      <t>リ</t>
    </rPh>
    <rPh sb="4" eb="5">
      <t>サ</t>
    </rPh>
    <rPh sb="5" eb="6">
      <t>コ</t>
    </rPh>
    <phoneticPr fontId="2"/>
  </si>
  <si>
    <t>望む道</t>
    <rPh sb="0" eb="1">
      <t>ノゾ</t>
    </rPh>
    <rPh sb="2" eb="3">
      <t>ミチ</t>
    </rPh>
    <phoneticPr fontId="2"/>
  </si>
  <si>
    <t>藤谷　有紗</t>
    <rPh sb="0" eb="2">
      <t>フジヤ</t>
    </rPh>
    <rPh sb="3" eb="5">
      <t>アリサ</t>
    </rPh>
    <phoneticPr fontId="2"/>
  </si>
  <si>
    <t>才能を生かす人生</t>
    <rPh sb="0" eb="2">
      <t>サイノウ</t>
    </rPh>
    <rPh sb="3" eb="4">
      <t>イ</t>
    </rPh>
    <rPh sb="6" eb="8">
      <t>ジンセイ</t>
    </rPh>
    <phoneticPr fontId="2"/>
  </si>
  <si>
    <t>田邉　大晟</t>
    <rPh sb="0" eb="2">
      <t>タナベ</t>
    </rPh>
    <rPh sb="3" eb="5">
      <t>タイセイ</t>
    </rPh>
    <phoneticPr fontId="2"/>
  </si>
  <si>
    <t>残していきたいもの</t>
    <rPh sb="0" eb="1">
      <t>ノコ</t>
    </rPh>
    <phoneticPr fontId="2"/>
  </si>
  <si>
    <t>大﨑　奏恵</t>
    <rPh sb="0" eb="2">
      <t>オオサキ</t>
    </rPh>
    <rPh sb="3" eb="4">
      <t>カナデ</t>
    </rPh>
    <rPh sb="4" eb="5">
      <t>メグミ</t>
    </rPh>
    <phoneticPr fontId="2"/>
  </si>
  <si>
    <t>あたりまえの中にある大切なもの</t>
    <rPh sb="6" eb="7">
      <t>ナカ</t>
    </rPh>
    <rPh sb="10" eb="12">
      <t>タイセツ</t>
    </rPh>
    <phoneticPr fontId="2"/>
  </si>
  <si>
    <t>富山</t>
    <rPh sb="0" eb="2">
      <t>トヤマ</t>
    </rPh>
    <phoneticPr fontId="2"/>
  </si>
  <si>
    <t>村椿　かずみ</t>
    <rPh sb="0" eb="1">
      <t>ムラ</t>
    </rPh>
    <rPh sb="1" eb="2">
      <t>ツバキ</t>
    </rPh>
    <phoneticPr fontId="2"/>
  </si>
  <si>
    <t>夢をかなえるために</t>
    <rPh sb="0" eb="1">
      <t>ユメ</t>
    </rPh>
    <phoneticPr fontId="2"/>
  </si>
  <si>
    <t>山口　寧音</t>
    <rPh sb="0" eb="2">
      <t>ヤマグチ</t>
    </rPh>
    <rPh sb="3" eb="4">
      <t>ネイ</t>
    </rPh>
    <rPh sb="4" eb="5">
      <t>ネ</t>
    </rPh>
    <phoneticPr fontId="2"/>
  </si>
  <si>
    <t>夢に向かう姿勢</t>
    <rPh sb="0" eb="1">
      <t>ユメ</t>
    </rPh>
    <rPh sb="2" eb="3">
      <t>ム</t>
    </rPh>
    <rPh sb="5" eb="7">
      <t>シセイ</t>
    </rPh>
    <phoneticPr fontId="2"/>
  </si>
  <si>
    <t>寺中　栞</t>
    <rPh sb="0" eb="2">
      <t>テラナカ</t>
    </rPh>
    <rPh sb="3" eb="4">
      <t>シオリ</t>
    </rPh>
    <phoneticPr fontId="2"/>
  </si>
  <si>
    <t>変えるもの、受け継いでいくもの</t>
    <rPh sb="0" eb="1">
      <t>カ</t>
    </rPh>
    <rPh sb="6" eb="7">
      <t>ウ</t>
    </rPh>
    <rPh sb="8" eb="9">
      <t>ツ</t>
    </rPh>
    <phoneticPr fontId="2"/>
  </si>
  <si>
    <t>小林　海音</t>
    <rPh sb="0" eb="2">
      <t>コバヤシ</t>
    </rPh>
    <rPh sb="3" eb="4">
      <t>ウミ</t>
    </rPh>
    <rPh sb="4" eb="5">
      <t>ネ</t>
    </rPh>
    <phoneticPr fontId="2"/>
  </si>
  <si>
    <t>「やりたいことを見つけるために」</t>
    <rPh sb="8" eb="9">
      <t>ミ</t>
    </rPh>
    <phoneticPr fontId="2"/>
  </si>
  <si>
    <t>渋谷　亜矢子</t>
    <rPh sb="0" eb="2">
      <t>シブヤ</t>
    </rPh>
    <rPh sb="3" eb="6">
      <t>アヤコ</t>
    </rPh>
    <phoneticPr fontId="2"/>
  </si>
  <si>
    <t>私の第一歩</t>
    <rPh sb="0" eb="1">
      <t>シ</t>
    </rPh>
    <rPh sb="2" eb="4">
      <t>ダイイチ</t>
    </rPh>
    <rPh sb="4" eb="5">
      <t>ホ</t>
    </rPh>
    <phoneticPr fontId="2"/>
  </si>
  <si>
    <t>森本　唯愛</t>
    <rPh sb="0" eb="2">
      <t>モリモト</t>
    </rPh>
    <rPh sb="3" eb="4">
      <t>タダ</t>
    </rPh>
    <rPh sb="4" eb="5">
      <t>アイ</t>
    </rPh>
    <phoneticPr fontId="2"/>
  </si>
  <si>
    <t>違いを認めて</t>
    <rPh sb="0" eb="1">
      <t>チガ</t>
    </rPh>
    <rPh sb="3" eb="4">
      <t>ミト</t>
    </rPh>
    <phoneticPr fontId="2"/>
  </si>
  <si>
    <t>名古屋市</t>
    <rPh sb="0" eb="4">
      <t>ナゴヤシ</t>
    </rPh>
    <phoneticPr fontId="2"/>
  </si>
  <si>
    <t>南井　彗来</t>
    <rPh sb="0" eb="2">
      <t>ミナミイ</t>
    </rPh>
    <rPh sb="3" eb="4">
      <t>ホウキ</t>
    </rPh>
    <rPh sb="4" eb="5">
      <t>キ</t>
    </rPh>
    <phoneticPr fontId="2"/>
  </si>
  <si>
    <t>53</t>
  </si>
  <si>
    <t>受け継がれてきた願い</t>
    <rPh sb="0" eb="1">
      <t>ウ</t>
    </rPh>
    <rPh sb="2" eb="3">
      <t>ツ</t>
    </rPh>
    <rPh sb="8" eb="9">
      <t>ネガ</t>
    </rPh>
    <phoneticPr fontId="2"/>
  </si>
  <si>
    <t>辻　美咲</t>
    <rPh sb="0" eb="1">
      <t>ツジ</t>
    </rPh>
    <rPh sb="2" eb="4">
      <t>ミサキ</t>
    </rPh>
    <phoneticPr fontId="2"/>
  </si>
  <si>
    <t>「弱さ」と「共感」</t>
    <rPh sb="1" eb="2">
      <t>ヨワ</t>
    </rPh>
    <rPh sb="6" eb="8">
      <t>キョウカン</t>
    </rPh>
    <phoneticPr fontId="2"/>
  </si>
  <si>
    <t>大井　沙良</t>
    <rPh sb="0" eb="2">
      <t>オオイ</t>
    </rPh>
    <rPh sb="3" eb="5">
      <t>サラ</t>
    </rPh>
    <phoneticPr fontId="2"/>
  </si>
  <si>
    <t>哀歌より「雑木林の病棟」</t>
    <rPh sb="0" eb="2">
      <t>アイカ</t>
    </rPh>
    <rPh sb="5" eb="8">
      <t>ゾウキバヤシ</t>
    </rPh>
    <rPh sb="9" eb="11">
      <t>ビョウトウ</t>
    </rPh>
    <phoneticPr fontId="2"/>
  </si>
  <si>
    <t>桜が春を待つように</t>
    <rPh sb="0" eb="1">
      <t>サクラ</t>
    </rPh>
    <rPh sb="2" eb="3">
      <t>ハル</t>
    </rPh>
    <rPh sb="4" eb="5">
      <t>マ</t>
    </rPh>
    <phoneticPr fontId="2"/>
  </si>
  <si>
    <t>河村　祥花</t>
    <rPh sb="0" eb="2">
      <t>カワムラ</t>
    </rPh>
    <rPh sb="3" eb="4">
      <t>ショウ</t>
    </rPh>
    <rPh sb="4" eb="5">
      <t>ハナ</t>
    </rPh>
    <phoneticPr fontId="2"/>
  </si>
  <si>
    <t>「ふつうの感覚」の脆さ―「海と毒薬」より―</t>
    <rPh sb="5" eb="7">
      <t>カンカク</t>
    </rPh>
    <rPh sb="9" eb="10">
      <t>モロ</t>
    </rPh>
    <rPh sb="13" eb="14">
      <t>ウミ</t>
    </rPh>
    <rPh sb="15" eb="17">
      <t>ドクヤク</t>
    </rPh>
    <phoneticPr fontId="2"/>
  </si>
  <si>
    <t>大坂　泉</t>
    <rPh sb="0" eb="2">
      <t>オオサカ</t>
    </rPh>
    <rPh sb="3" eb="4">
      <t>イズミ</t>
    </rPh>
    <phoneticPr fontId="2"/>
  </si>
  <si>
    <t>海と毒薬</t>
    <rPh sb="0" eb="1">
      <t>ウミ</t>
    </rPh>
    <rPh sb="2" eb="4">
      <t>ドクヤク</t>
    </rPh>
    <phoneticPr fontId="2"/>
  </si>
  <si>
    <t>「間に合った。」って言いたい</t>
    <rPh sb="1" eb="2">
      <t>マ</t>
    </rPh>
    <rPh sb="3" eb="4">
      <t>ア</t>
    </rPh>
    <rPh sb="10" eb="11">
      <t>イ</t>
    </rPh>
    <phoneticPr fontId="2"/>
  </si>
  <si>
    <t>三輪　千夏</t>
    <rPh sb="0" eb="2">
      <t>ミワ</t>
    </rPh>
    <rPh sb="3" eb="5">
      <t>チナツ</t>
    </rPh>
    <phoneticPr fontId="2"/>
  </si>
  <si>
    <t>重松　清・著</t>
    <rPh sb="0" eb="2">
      <t>シゲマツ</t>
    </rPh>
    <rPh sb="3" eb="4">
      <t>キヨ</t>
    </rPh>
    <rPh sb="5" eb="6">
      <t>チョ</t>
    </rPh>
    <phoneticPr fontId="2"/>
  </si>
  <si>
    <t>夏の庭での思い出</t>
    <rPh sb="0" eb="1">
      <t>ナツ</t>
    </rPh>
    <rPh sb="2" eb="3">
      <t>ニワ</t>
    </rPh>
    <rPh sb="5" eb="6">
      <t>オモ</t>
    </rPh>
    <rPh sb="7" eb="8">
      <t>デ</t>
    </rPh>
    <phoneticPr fontId="2"/>
  </si>
  <si>
    <t>鈴木　優翔</t>
    <rPh sb="0" eb="2">
      <t>スズキ</t>
    </rPh>
    <rPh sb="3" eb="4">
      <t>ユウ</t>
    </rPh>
    <rPh sb="4" eb="5">
      <t>トブ</t>
    </rPh>
    <phoneticPr fontId="2"/>
  </si>
  <si>
    <t>湯本　香樹実・著</t>
    <rPh sb="0" eb="2">
      <t>ユモト</t>
    </rPh>
    <rPh sb="3" eb="4">
      <t>カ</t>
    </rPh>
    <rPh sb="4" eb="5">
      <t>ジュ</t>
    </rPh>
    <rPh sb="5" eb="6">
      <t>ジツ</t>
    </rPh>
    <rPh sb="7" eb="8">
      <t>チョ</t>
    </rPh>
    <phoneticPr fontId="2"/>
  </si>
  <si>
    <t>生きる</t>
    <rPh sb="0" eb="1">
      <t>イ</t>
    </rPh>
    <phoneticPr fontId="2"/>
  </si>
  <si>
    <t>會田　帆乃香</t>
    <rPh sb="0" eb="2">
      <t>アイダ</t>
    </rPh>
    <rPh sb="3" eb="4">
      <t>ホ</t>
    </rPh>
    <rPh sb="4" eb="5">
      <t>ノ</t>
    </rPh>
    <rPh sb="5" eb="6">
      <t>カ</t>
    </rPh>
    <phoneticPr fontId="2"/>
  </si>
  <si>
    <t>音のない花火</t>
    <rPh sb="0" eb="1">
      <t>オト</t>
    </rPh>
    <rPh sb="4" eb="6">
      <t>ハナビ</t>
    </rPh>
    <phoneticPr fontId="2"/>
  </si>
  <si>
    <t>砂田　麻美・著</t>
    <rPh sb="0" eb="2">
      <t>スナダ</t>
    </rPh>
    <rPh sb="3" eb="5">
      <t>アサミ</t>
    </rPh>
    <rPh sb="6" eb="7">
      <t>チョ</t>
    </rPh>
    <phoneticPr fontId="2"/>
  </si>
  <si>
    <t>悲しみが教える成長</t>
    <rPh sb="0" eb="1">
      <t>カナ</t>
    </rPh>
    <rPh sb="4" eb="5">
      <t>オシ</t>
    </rPh>
    <rPh sb="7" eb="9">
      <t>セイチョウ</t>
    </rPh>
    <phoneticPr fontId="2"/>
  </si>
  <si>
    <t>戸嶋　明日羽</t>
    <rPh sb="0" eb="2">
      <t>トシマ</t>
    </rPh>
    <rPh sb="3" eb="5">
      <t>アス</t>
    </rPh>
    <rPh sb="5" eb="6">
      <t>ハネ</t>
    </rPh>
    <phoneticPr fontId="2"/>
  </si>
  <si>
    <t>どう生きるか</t>
    <rPh sb="2" eb="3">
      <t>イ</t>
    </rPh>
    <phoneticPr fontId="2"/>
  </si>
  <si>
    <t>地主　修平</t>
    <rPh sb="0" eb="2">
      <t>ジヌシ</t>
    </rPh>
    <rPh sb="3" eb="5">
      <t>シュウヘイ</t>
    </rPh>
    <phoneticPr fontId="2"/>
  </si>
  <si>
    <t>君たちはどう生きるか</t>
    <rPh sb="0" eb="1">
      <t>キミ</t>
    </rPh>
    <rPh sb="6" eb="7">
      <t>イ</t>
    </rPh>
    <phoneticPr fontId="2"/>
  </si>
  <si>
    <t>吉野　源三郎・著</t>
    <rPh sb="0" eb="2">
      <t>ヨシノ</t>
    </rPh>
    <rPh sb="3" eb="6">
      <t>ゲンザブロウ</t>
    </rPh>
    <rPh sb="7" eb="8">
      <t>チョ</t>
    </rPh>
    <phoneticPr fontId="2"/>
  </si>
  <si>
    <t>一叩きの重なりで生かされているということ</t>
    <rPh sb="0" eb="1">
      <t>１</t>
    </rPh>
    <rPh sb="1" eb="2">
      <t>タタ</t>
    </rPh>
    <rPh sb="4" eb="5">
      <t>カサ</t>
    </rPh>
    <rPh sb="8" eb="9">
      <t>イ</t>
    </rPh>
    <phoneticPr fontId="2"/>
  </si>
  <si>
    <t>阿相　悠音</t>
    <rPh sb="0" eb="2">
      <t>アソウ</t>
    </rPh>
    <rPh sb="3" eb="4">
      <t>ユウ</t>
    </rPh>
    <rPh sb="4" eb="5">
      <t>オト</t>
    </rPh>
    <phoneticPr fontId="2"/>
  </si>
  <si>
    <t>ありがとう実験動物たち</t>
    <rPh sb="5" eb="7">
      <t>ジッケン</t>
    </rPh>
    <rPh sb="7" eb="9">
      <t>ドウブツ</t>
    </rPh>
    <phoneticPr fontId="2"/>
  </si>
  <si>
    <t>太田　京子・著</t>
    <rPh sb="0" eb="2">
      <t>オオタ</t>
    </rPh>
    <rPh sb="3" eb="5">
      <t>キョウコ</t>
    </rPh>
    <rPh sb="6" eb="7">
      <t>チョ</t>
    </rPh>
    <phoneticPr fontId="2"/>
  </si>
  <si>
    <t>「僕は上手にしゃべれない」を読んで</t>
    <rPh sb="1" eb="2">
      <t>ボク</t>
    </rPh>
    <rPh sb="3" eb="5">
      <t>ジョウズ</t>
    </rPh>
    <rPh sb="14" eb="15">
      <t>ヨ</t>
    </rPh>
    <phoneticPr fontId="2"/>
  </si>
  <si>
    <t>小林　花梨</t>
    <rPh sb="0" eb="2">
      <t>コバヤシ</t>
    </rPh>
    <rPh sb="3" eb="4">
      <t>ハナ</t>
    </rPh>
    <rPh sb="4" eb="5">
      <t>ナシ</t>
    </rPh>
    <phoneticPr fontId="2"/>
  </si>
  <si>
    <t>僕は上手にしゃべれない</t>
  </si>
  <si>
    <t>未来のだるまちゃんの決意</t>
    <rPh sb="0" eb="2">
      <t>ミライ</t>
    </rPh>
    <rPh sb="10" eb="12">
      <t>ケツイ</t>
    </rPh>
    <phoneticPr fontId="2"/>
  </si>
  <si>
    <t>宇野　天那</t>
    <rPh sb="0" eb="2">
      <t>ウノ</t>
    </rPh>
    <rPh sb="3" eb="4">
      <t>テン</t>
    </rPh>
    <rPh sb="4" eb="5">
      <t>ナ</t>
    </rPh>
    <phoneticPr fontId="2"/>
  </si>
  <si>
    <t>未来のだるまちゃんへ</t>
    <rPh sb="0" eb="2">
      <t>ミライ</t>
    </rPh>
    <phoneticPr fontId="2"/>
  </si>
  <si>
    <t>かこ　さとし・著</t>
    <rPh sb="7" eb="8">
      <t>チョ</t>
    </rPh>
    <phoneticPr fontId="2"/>
  </si>
  <si>
    <t>幸せを運ぶ鳥</t>
    <rPh sb="0" eb="1">
      <t>サチ</t>
    </rPh>
    <rPh sb="3" eb="4">
      <t>ハコ</t>
    </rPh>
    <rPh sb="5" eb="6">
      <t>トリ</t>
    </rPh>
    <phoneticPr fontId="2"/>
  </si>
  <si>
    <t>住吉　美春</t>
    <rPh sb="0" eb="1">
      <t>ジュウ</t>
    </rPh>
    <rPh sb="1" eb="2">
      <t>ヨシ</t>
    </rPh>
    <rPh sb="3" eb="5">
      <t>ミハル</t>
    </rPh>
    <phoneticPr fontId="2"/>
  </si>
  <si>
    <t>走れ！香川一中バスケット部</t>
    <rPh sb="0" eb="1">
      <t>ハシ</t>
    </rPh>
    <rPh sb="3" eb="5">
      <t>カガワ</t>
    </rPh>
    <rPh sb="5" eb="6">
      <t>イチ</t>
    </rPh>
    <rPh sb="6" eb="7">
      <t>チュウ</t>
    </rPh>
    <rPh sb="12" eb="13">
      <t>ブ</t>
    </rPh>
    <phoneticPr fontId="2"/>
  </si>
  <si>
    <t>長岡　知生</t>
    <rPh sb="0" eb="2">
      <t>ナガオカ</t>
    </rPh>
    <rPh sb="3" eb="5">
      <t>トモオ</t>
    </rPh>
    <phoneticPr fontId="2"/>
  </si>
  <si>
    <t>走れ！T校バスケット部</t>
    <rPh sb="0" eb="1">
      <t>ハシ</t>
    </rPh>
    <rPh sb="4" eb="5">
      <t>コウ</t>
    </rPh>
    <rPh sb="10" eb="11">
      <t>ブ</t>
    </rPh>
    <phoneticPr fontId="2"/>
  </si>
  <si>
    <t>松崎　洋・著</t>
    <rPh sb="0" eb="2">
      <t>マツザキ</t>
    </rPh>
    <rPh sb="3" eb="4">
      <t>ヨウ</t>
    </rPh>
    <rPh sb="5" eb="6">
      <t>チョ</t>
    </rPh>
    <phoneticPr fontId="2"/>
  </si>
  <si>
    <t>僕と杜子春が気付いたこと</t>
    <rPh sb="0" eb="1">
      <t>ボク</t>
    </rPh>
    <rPh sb="2" eb="5">
      <t>トシシュン</t>
    </rPh>
    <rPh sb="6" eb="8">
      <t>キヅ</t>
    </rPh>
    <phoneticPr fontId="2"/>
  </si>
  <si>
    <t>西村　風人</t>
    <rPh sb="0" eb="2">
      <t>ニシムラ</t>
    </rPh>
    <rPh sb="3" eb="4">
      <t>カゼ</t>
    </rPh>
    <rPh sb="4" eb="5">
      <t>ヒト</t>
    </rPh>
    <phoneticPr fontId="2"/>
  </si>
  <si>
    <t>ザ・龍之介より「杜子春」</t>
    <rPh sb="2" eb="5">
      <t>リュウノスケ</t>
    </rPh>
    <rPh sb="8" eb="11">
      <t>トシシュン</t>
    </rPh>
    <phoneticPr fontId="2"/>
  </si>
  <si>
    <t>曽祖父からの手紙</t>
    <rPh sb="0" eb="3">
      <t>ソウソフ</t>
    </rPh>
    <rPh sb="6" eb="8">
      <t>テガミ</t>
    </rPh>
    <phoneticPr fontId="2"/>
  </si>
  <si>
    <t>井手　満菜</t>
    <rPh sb="0" eb="2">
      <t>イデ</t>
    </rPh>
    <rPh sb="3" eb="4">
      <t>マン</t>
    </rPh>
    <rPh sb="4" eb="5">
      <t>ナ</t>
    </rPh>
    <phoneticPr fontId="2"/>
  </si>
  <si>
    <t>出口のない海</t>
    <rPh sb="0" eb="2">
      <t>デグチ</t>
    </rPh>
    <rPh sb="5" eb="6">
      <t>ウミ</t>
    </rPh>
    <phoneticPr fontId="2"/>
  </si>
  <si>
    <t>横山　秀夫・著</t>
    <rPh sb="0" eb="2">
      <t>ヨコヤマ</t>
    </rPh>
    <rPh sb="3" eb="5">
      <t>ヒデオ</t>
    </rPh>
    <rPh sb="6" eb="7">
      <t>チョ</t>
    </rPh>
    <phoneticPr fontId="2"/>
  </si>
  <si>
    <t>人間らしく生きること</t>
    <rPh sb="0" eb="2">
      <t>ニンゲン</t>
    </rPh>
    <rPh sb="5" eb="6">
      <t>イ</t>
    </rPh>
    <phoneticPr fontId="2"/>
  </si>
  <si>
    <t>河合　明日花</t>
    <rPh sb="0" eb="2">
      <t>カワイ</t>
    </rPh>
    <rPh sb="3" eb="6">
      <t>アスカ</t>
    </rPh>
    <phoneticPr fontId="2"/>
  </si>
  <si>
    <t>伝えておけば良かったのに</t>
    <rPh sb="0" eb="1">
      <t>ツタ</t>
    </rPh>
    <rPh sb="6" eb="7">
      <t>ヨ</t>
    </rPh>
    <phoneticPr fontId="2"/>
  </si>
  <si>
    <t>中西　日奈子</t>
    <rPh sb="0" eb="2">
      <t>ナカニシ</t>
    </rPh>
    <rPh sb="3" eb="6">
      <t>ヒナコ</t>
    </rPh>
    <phoneticPr fontId="2"/>
  </si>
  <si>
    <t>コーヒーが冷めないうちに</t>
    <rPh sb="5" eb="6">
      <t>サ</t>
    </rPh>
    <phoneticPr fontId="2"/>
  </si>
  <si>
    <t>川口　俊和・著</t>
    <rPh sb="0" eb="2">
      <t>カワグチ</t>
    </rPh>
    <rPh sb="3" eb="4">
      <t>シュン</t>
    </rPh>
    <rPh sb="4" eb="5">
      <t>ワ</t>
    </rPh>
    <rPh sb="6" eb="7">
      <t>チョ</t>
    </rPh>
    <phoneticPr fontId="2"/>
  </si>
  <si>
    <t>平和―私たちの使命</t>
    <rPh sb="0" eb="2">
      <t>ヘイワ</t>
    </rPh>
    <rPh sb="3" eb="4">
      <t>シ</t>
    </rPh>
    <rPh sb="7" eb="9">
      <t>シメイ</t>
    </rPh>
    <phoneticPr fontId="2"/>
  </si>
  <si>
    <t>本田　さくら</t>
    <rPh sb="0" eb="2">
      <t>ホンダ</t>
    </rPh>
    <phoneticPr fontId="2"/>
  </si>
  <si>
    <t>武器より一冊の本をください</t>
    <rPh sb="0" eb="2">
      <t>ブキ</t>
    </rPh>
    <rPh sb="4" eb="6">
      <t>イッサツ</t>
    </rPh>
    <rPh sb="7" eb="8">
      <t>ホン</t>
    </rPh>
    <phoneticPr fontId="2"/>
  </si>
  <si>
    <t>ヴィヴィアナ・マッツァ・著</t>
    <rPh sb="12" eb="13">
      <t>チョ</t>
    </rPh>
    <phoneticPr fontId="2"/>
  </si>
  <si>
    <t>私を変えた山月記</t>
    <rPh sb="0" eb="1">
      <t>シ</t>
    </rPh>
    <rPh sb="2" eb="3">
      <t>カ</t>
    </rPh>
    <rPh sb="5" eb="8">
      <t>サンゲツキ</t>
    </rPh>
    <phoneticPr fontId="2"/>
  </si>
  <si>
    <t>蘓　理生</t>
    <rPh sb="0" eb="1">
      <t>ヨミガエル</t>
    </rPh>
    <rPh sb="2" eb="4">
      <t>マサオ</t>
    </rPh>
    <phoneticPr fontId="2"/>
  </si>
  <si>
    <t>李陵山月記より「山月記」</t>
    <rPh sb="0" eb="1">
      <t>リ</t>
    </rPh>
    <rPh sb="1" eb="2">
      <t>リョウ</t>
    </rPh>
    <rPh sb="2" eb="5">
      <t>サンゲツキ</t>
    </rPh>
    <rPh sb="8" eb="11">
      <t>サンゲツキ</t>
    </rPh>
    <phoneticPr fontId="2"/>
  </si>
  <si>
    <t>心の中の図書館</t>
    <rPh sb="0" eb="1">
      <t>ココロ</t>
    </rPh>
    <rPh sb="2" eb="3">
      <t>ナカ</t>
    </rPh>
    <rPh sb="4" eb="7">
      <t>トショカン</t>
    </rPh>
    <phoneticPr fontId="2"/>
  </si>
  <si>
    <t>中野　希保</t>
    <rPh sb="0" eb="2">
      <t>ナカノ</t>
    </rPh>
    <rPh sb="3" eb="5">
      <t>ノブヤス</t>
    </rPh>
    <phoneticPr fontId="2"/>
  </si>
  <si>
    <t>『変身』を解釈して思ったこと</t>
    <rPh sb="1" eb="3">
      <t>ヘンシン</t>
    </rPh>
    <rPh sb="5" eb="7">
      <t>カイシャク</t>
    </rPh>
    <rPh sb="9" eb="10">
      <t>オモ</t>
    </rPh>
    <phoneticPr fontId="2"/>
  </si>
  <si>
    <t>髙山　莉子</t>
    <rPh sb="0" eb="2">
      <t>タカヤマ</t>
    </rPh>
    <rPh sb="3" eb="5">
      <t>リコ</t>
    </rPh>
    <phoneticPr fontId="2"/>
  </si>
  <si>
    <t>変身</t>
    <rPh sb="0" eb="2">
      <t>ヘンシン</t>
    </rPh>
    <phoneticPr fontId="2"/>
  </si>
  <si>
    <t>フランツ・カフカ・著</t>
    <rPh sb="9" eb="10">
      <t>チョ</t>
    </rPh>
    <phoneticPr fontId="2"/>
  </si>
  <si>
    <t>向き合い方を考える</t>
    <rPh sb="0" eb="1">
      <t>ム</t>
    </rPh>
    <rPh sb="2" eb="3">
      <t>ア</t>
    </rPh>
    <rPh sb="4" eb="5">
      <t>カタ</t>
    </rPh>
    <rPh sb="6" eb="7">
      <t>カンガ</t>
    </rPh>
    <phoneticPr fontId="2"/>
  </si>
  <si>
    <t>冨田　萌衣</t>
    <rPh sb="0" eb="2">
      <t>トミタ</t>
    </rPh>
    <rPh sb="3" eb="4">
      <t>モエ</t>
    </rPh>
    <rPh sb="4" eb="5">
      <t>イ</t>
    </rPh>
    <phoneticPr fontId="2"/>
  </si>
  <si>
    <t>その日東京駅五時二十五分発</t>
    <rPh sb="2" eb="3">
      <t>ヒ</t>
    </rPh>
    <rPh sb="3" eb="6">
      <t>トウキョウエキ</t>
    </rPh>
    <rPh sb="6" eb="8">
      <t>５ジ</t>
    </rPh>
    <rPh sb="8" eb="12">
      <t>２５フン</t>
    </rPh>
    <rPh sb="12" eb="13">
      <t>ハツ</t>
    </rPh>
    <phoneticPr fontId="2"/>
  </si>
  <si>
    <t>西川　美和・著</t>
    <rPh sb="0" eb="2">
      <t>ニシカワ</t>
    </rPh>
    <rPh sb="3" eb="5">
      <t>ミワ</t>
    </rPh>
    <rPh sb="6" eb="7">
      <t>チョ</t>
    </rPh>
    <phoneticPr fontId="2"/>
  </si>
  <si>
    <t>感謝</t>
    <rPh sb="0" eb="2">
      <t>カンシャ</t>
    </rPh>
    <phoneticPr fontId="2"/>
  </si>
  <si>
    <t>苫米地　美空</t>
    <rPh sb="0" eb="3">
      <t>トマベチ</t>
    </rPh>
    <rPh sb="4" eb="5">
      <t>ミ</t>
    </rPh>
    <rPh sb="5" eb="6">
      <t>ソラ</t>
    </rPh>
    <phoneticPr fontId="2"/>
  </si>
  <si>
    <t>だから、生きる。</t>
    <rPh sb="4" eb="5">
      <t>イ</t>
    </rPh>
    <phoneticPr fontId="2"/>
  </si>
  <si>
    <t>つんく♂・著</t>
    <rPh sb="5" eb="6">
      <t>チョ</t>
    </rPh>
    <phoneticPr fontId="2"/>
  </si>
  <si>
    <t>学校と私たちに必要なもの</t>
    <rPh sb="0" eb="2">
      <t>ガッコウ</t>
    </rPh>
    <rPh sb="3" eb="4">
      <t>シ</t>
    </rPh>
    <rPh sb="7" eb="9">
      <t>ヒツヨウ</t>
    </rPh>
    <phoneticPr fontId="2"/>
  </si>
  <si>
    <t>横山　彩華</t>
    <rPh sb="0" eb="2">
      <t>ヨコヤマ</t>
    </rPh>
    <rPh sb="3" eb="4">
      <t>アヤ</t>
    </rPh>
    <rPh sb="4" eb="5">
      <t>ハナ</t>
    </rPh>
    <phoneticPr fontId="2"/>
  </si>
  <si>
    <t>かがみの孤城</t>
    <rPh sb="4" eb="6">
      <t>コジョウ</t>
    </rPh>
    <phoneticPr fontId="2"/>
  </si>
  <si>
    <t>黒岩　千夏</t>
    <rPh sb="0" eb="2">
      <t>クロイワ</t>
    </rPh>
    <rPh sb="3" eb="5">
      <t>チナツ</t>
    </rPh>
    <phoneticPr fontId="2"/>
  </si>
  <si>
    <t>漫画君たちはどう生きるか</t>
    <rPh sb="0" eb="2">
      <t>マンガ</t>
    </rPh>
    <rPh sb="2" eb="3">
      <t>キミ</t>
    </rPh>
    <rPh sb="8" eb="9">
      <t>イ</t>
    </rPh>
    <phoneticPr fontId="2"/>
  </si>
  <si>
    <t>吉野　源三郎・原作</t>
    <rPh sb="0" eb="2">
      <t>ヨシノ</t>
    </rPh>
    <rPh sb="3" eb="6">
      <t>ゲンザブロウ</t>
    </rPh>
    <rPh sb="7" eb="9">
      <t>ゲンサク</t>
    </rPh>
    <phoneticPr fontId="2"/>
  </si>
  <si>
    <t>「アウシュヴィッツの図書係」を読んで</t>
    <rPh sb="10" eb="12">
      <t>トショ</t>
    </rPh>
    <rPh sb="12" eb="13">
      <t>ガカリ</t>
    </rPh>
    <rPh sb="15" eb="16">
      <t>ヨ</t>
    </rPh>
    <phoneticPr fontId="2"/>
  </si>
  <si>
    <t>小田切　馨子</t>
    <rPh sb="0" eb="3">
      <t>オダギリ</t>
    </rPh>
    <rPh sb="4" eb="6">
      <t>キョウコ</t>
    </rPh>
    <phoneticPr fontId="2"/>
  </si>
  <si>
    <t>普通からの脱却</t>
    <rPh sb="0" eb="2">
      <t>フツウ</t>
    </rPh>
    <rPh sb="5" eb="7">
      <t>ダッキャク</t>
    </rPh>
    <phoneticPr fontId="2"/>
  </si>
  <si>
    <t>大阪市</t>
    <rPh sb="0" eb="3">
      <t>オオサカシ</t>
    </rPh>
    <phoneticPr fontId="2"/>
  </si>
  <si>
    <t>菅原　千優</t>
    <rPh sb="0" eb="2">
      <t>スガワラ</t>
    </rPh>
    <rPh sb="3" eb="4">
      <t>チ</t>
    </rPh>
    <rPh sb="4" eb="5">
      <t>ユウ</t>
    </rPh>
    <phoneticPr fontId="2"/>
  </si>
  <si>
    <t>黒板に描けなかった夢</t>
    <rPh sb="0" eb="2">
      <t>コクバン</t>
    </rPh>
    <rPh sb="3" eb="4">
      <t>カ</t>
    </rPh>
    <rPh sb="9" eb="10">
      <t>ユメ</t>
    </rPh>
    <phoneticPr fontId="2"/>
  </si>
  <si>
    <t>濱口　瑛士・著</t>
    <rPh sb="0" eb="2">
      <t>ハマグチ</t>
    </rPh>
    <rPh sb="3" eb="4">
      <t>エイ</t>
    </rPh>
    <rPh sb="4" eb="5">
      <t>シ</t>
    </rPh>
    <rPh sb="6" eb="7">
      <t>チョ</t>
    </rPh>
    <phoneticPr fontId="2"/>
  </si>
  <si>
    <t>リトル・トリーと共に</t>
    <rPh sb="8" eb="9">
      <t>トモ</t>
    </rPh>
    <phoneticPr fontId="2"/>
  </si>
  <si>
    <t>リトル・トリー
The Education of Little Tree</t>
  </si>
  <si>
    <t>フォレスト・カーター・著</t>
    <rPh sb="11" eb="12">
      <t>チョ</t>
    </rPh>
    <phoneticPr fontId="2"/>
  </si>
  <si>
    <t>夢への道しるべ</t>
    <rPh sb="0" eb="1">
      <t>ユメ</t>
    </rPh>
    <rPh sb="3" eb="4">
      <t>ミチ</t>
    </rPh>
    <phoneticPr fontId="2"/>
  </si>
  <si>
    <t>出射　悠羽</t>
    <rPh sb="0" eb="2">
      <t>イデイ</t>
    </rPh>
    <rPh sb="3" eb="4">
      <t>ユウ</t>
    </rPh>
    <rPh sb="4" eb="5">
      <t>ハネ</t>
    </rPh>
    <phoneticPr fontId="2"/>
  </si>
  <si>
    <t>宮下　奈都・著</t>
    <rPh sb="0" eb="2">
      <t>ミヤシタ</t>
    </rPh>
    <rPh sb="3" eb="5">
      <t>ナツ</t>
    </rPh>
    <rPh sb="6" eb="7">
      <t>チョ</t>
    </rPh>
    <phoneticPr fontId="2"/>
  </si>
  <si>
    <t>「タスキ」の力</t>
    <rPh sb="6" eb="7">
      <t>リキ</t>
    </rPh>
    <phoneticPr fontId="2"/>
  </si>
  <si>
    <t>豊田　彩葉</t>
    <rPh sb="0" eb="2">
      <t>トヨダ</t>
    </rPh>
    <rPh sb="3" eb="4">
      <t>アヤ</t>
    </rPh>
    <rPh sb="4" eb="5">
      <t>ハ</t>
    </rPh>
    <phoneticPr fontId="2"/>
  </si>
  <si>
    <t>タスキメシ</t>
  </si>
  <si>
    <t>額賀　澪・著</t>
    <rPh sb="0" eb="2">
      <t>ヌカガ</t>
    </rPh>
    <rPh sb="3" eb="4">
      <t>ミオ</t>
    </rPh>
    <rPh sb="5" eb="6">
      <t>チョ</t>
    </rPh>
    <phoneticPr fontId="2"/>
  </si>
  <si>
    <t>仲間の大切さ</t>
    <rPh sb="0" eb="2">
      <t>ナカマ</t>
    </rPh>
    <rPh sb="3" eb="5">
      <t>タイセツ</t>
    </rPh>
    <phoneticPr fontId="2"/>
  </si>
  <si>
    <t>上川　めい</t>
    <rPh sb="0" eb="2">
      <t>カミカワ</t>
    </rPh>
    <phoneticPr fontId="2"/>
  </si>
  <si>
    <t>一瞬の風になれ</t>
    <rPh sb="0" eb="2">
      <t>イッシュン</t>
    </rPh>
    <rPh sb="3" eb="4">
      <t>カゼ</t>
    </rPh>
    <phoneticPr fontId="2"/>
  </si>
  <si>
    <t>佐藤　多佳子・著</t>
    <rPh sb="0" eb="2">
      <t>サトウ</t>
    </rPh>
    <rPh sb="3" eb="6">
      <t>タカコ</t>
    </rPh>
    <rPh sb="7" eb="8">
      <t>チョ</t>
    </rPh>
    <phoneticPr fontId="2"/>
  </si>
  <si>
    <t>大切な一冊から学んだ笑顔の魔法</t>
    <rPh sb="0" eb="2">
      <t>タイセツ</t>
    </rPh>
    <rPh sb="3" eb="5">
      <t>イッサツ</t>
    </rPh>
    <rPh sb="7" eb="8">
      <t>マナ</t>
    </rPh>
    <rPh sb="10" eb="12">
      <t>エガオ</t>
    </rPh>
    <rPh sb="13" eb="15">
      <t>マホウ</t>
    </rPh>
    <phoneticPr fontId="2"/>
  </si>
  <si>
    <t>寺井　さくら</t>
    <rPh sb="0" eb="2">
      <t>テライ</t>
    </rPh>
    <phoneticPr fontId="2"/>
  </si>
  <si>
    <t>『面倒だから、しよう』を読んで</t>
    <rPh sb="1" eb="3">
      <t>メンドウ</t>
    </rPh>
    <rPh sb="12" eb="13">
      <t>ヨ</t>
    </rPh>
    <phoneticPr fontId="2"/>
  </si>
  <si>
    <t>小川　萌華</t>
    <rPh sb="0" eb="2">
      <t>オガワ</t>
    </rPh>
    <rPh sb="3" eb="4">
      <t>モエ</t>
    </rPh>
    <rPh sb="4" eb="5">
      <t>ハナ</t>
    </rPh>
    <phoneticPr fontId="2"/>
  </si>
  <si>
    <t>面倒だから、しよう</t>
    <rPh sb="0" eb="2">
      <t>メンドウ</t>
    </rPh>
    <phoneticPr fontId="2"/>
  </si>
  <si>
    <t>渡辺　和子・著</t>
    <rPh sb="0" eb="2">
      <t>ワタナベ</t>
    </rPh>
    <rPh sb="3" eb="4">
      <t>ワ</t>
    </rPh>
    <rPh sb="4" eb="5">
      <t>コ</t>
    </rPh>
    <rPh sb="6" eb="7">
      <t>チョ</t>
    </rPh>
    <phoneticPr fontId="2"/>
  </si>
  <si>
    <t>アンネから学んだこと</t>
    <rPh sb="5" eb="6">
      <t>マナ</t>
    </rPh>
    <phoneticPr fontId="2"/>
  </si>
  <si>
    <t>黒淵　友香</t>
    <rPh sb="0" eb="2">
      <t>クロブチ</t>
    </rPh>
    <rPh sb="3" eb="5">
      <t>トモカ</t>
    </rPh>
    <phoneticPr fontId="2"/>
  </si>
  <si>
    <t>アンネ・フランク</t>
  </si>
  <si>
    <t>キャロル・アン・リー・著</t>
    <rPh sb="11" eb="12">
      <t>チョ</t>
    </rPh>
    <phoneticPr fontId="2"/>
  </si>
  <si>
    <t>希望が絶望に変わる時</t>
    <rPh sb="0" eb="2">
      <t>キボウ</t>
    </rPh>
    <rPh sb="3" eb="5">
      <t>ゼツボウ</t>
    </rPh>
    <rPh sb="6" eb="7">
      <t>カ</t>
    </rPh>
    <rPh sb="9" eb="10">
      <t>トキ</t>
    </rPh>
    <phoneticPr fontId="2"/>
  </si>
  <si>
    <t>蜘蛛の糸・杜子春・トロッコ
：他十七篇より「蜘蛛の糸」</t>
    <rPh sb="0" eb="2">
      <t>クモ</t>
    </rPh>
    <rPh sb="3" eb="4">
      <t>イト</t>
    </rPh>
    <rPh sb="5" eb="8">
      <t>トシシュン</t>
    </rPh>
    <rPh sb="15" eb="16">
      <t>タ</t>
    </rPh>
    <rPh sb="16" eb="19">
      <t>１７ヘン</t>
    </rPh>
    <rPh sb="22" eb="24">
      <t>クモ</t>
    </rPh>
    <rPh sb="25" eb="26">
      <t>イト</t>
    </rPh>
    <phoneticPr fontId="2"/>
  </si>
  <si>
    <t>芥川　龍之介・作</t>
    <rPh sb="0" eb="2">
      <t>アクタガワ</t>
    </rPh>
    <rPh sb="3" eb="6">
      <t>リュウノスケ</t>
    </rPh>
    <rPh sb="7" eb="8">
      <t>サク</t>
    </rPh>
    <phoneticPr fontId="2"/>
  </si>
  <si>
    <t>「あと少し、もう少し」を読んで</t>
    <rPh sb="3" eb="4">
      <t>スコ</t>
    </rPh>
    <rPh sb="8" eb="9">
      <t>スコ</t>
    </rPh>
    <rPh sb="12" eb="13">
      <t>ヨ</t>
    </rPh>
    <phoneticPr fontId="2"/>
  </si>
  <si>
    <t>植松　笑未</t>
    <rPh sb="0" eb="2">
      <t>ウエマツ</t>
    </rPh>
    <rPh sb="3" eb="4">
      <t>エ</t>
    </rPh>
    <rPh sb="4" eb="5">
      <t>ミ</t>
    </rPh>
    <phoneticPr fontId="2"/>
  </si>
  <si>
    <t>あと少し、もう少し</t>
    <rPh sb="2" eb="3">
      <t>スコ</t>
    </rPh>
    <rPh sb="7" eb="8">
      <t>スコ</t>
    </rPh>
    <phoneticPr fontId="2"/>
  </si>
  <si>
    <t>瀬尾　まいこ・著</t>
    <rPh sb="0" eb="2">
      <t>セオ</t>
    </rPh>
    <rPh sb="7" eb="8">
      <t>チョ</t>
    </rPh>
    <phoneticPr fontId="2"/>
  </si>
  <si>
    <t>居場所</t>
    <rPh sb="0" eb="3">
      <t>イバショ</t>
    </rPh>
    <phoneticPr fontId="2"/>
  </si>
  <si>
    <t>鈴木　偲温</t>
    <rPh sb="0" eb="2">
      <t>スズキ</t>
    </rPh>
    <rPh sb="3" eb="4">
      <t>シノブ</t>
    </rPh>
    <rPh sb="4" eb="5">
      <t>アツシ</t>
    </rPh>
    <phoneticPr fontId="2"/>
  </si>
  <si>
    <t>「ツナグ」を読んで</t>
    <rPh sb="6" eb="7">
      <t>ヨ</t>
    </rPh>
    <phoneticPr fontId="2"/>
  </si>
  <si>
    <t>稗田　栞子</t>
    <rPh sb="0" eb="2">
      <t>ヒエダ</t>
    </rPh>
    <rPh sb="3" eb="4">
      <t>シオリ</t>
    </rPh>
    <rPh sb="4" eb="5">
      <t>コ</t>
    </rPh>
    <phoneticPr fontId="2"/>
  </si>
  <si>
    <t>ツナグ</t>
  </si>
  <si>
    <t>私らしくいたい</t>
    <rPh sb="0" eb="1">
      <t>シ</t>
    </rPh>
    <phoneticPr fontId="2"/>
  </si>
  <si>
    <t>坪松　千紗</t>
    <rPh sb="0" eb="2">
      <t>ツボマツ</t>
    </rPh>
    <rPh sb="3" eb="5">
      <t>チサ</t>
    </rPh>
    <phoneticPr fontId="2"/>
  </si>
  <si>
    <t>いい人ランキング</t>
    <rPh sb="2" eb="3">
      <t>ヒト</t>
    </rPh>
    <phoneticPr fontId="2"/>
  </si>
  <si>
    <t>吉野　万理子・著</t>
    <rPh sb="0" eb="2">
      <t>ヨシノ</t>
    </rPh>
    <rPh sb="3" eb="4">
      <t>マン</t>
    </rPh>
    <rPh sb="4" eb="6">
      <t>リコ</t>
    </rPh>
    <rPh sb="7" eb="8">
      <t>チョ</t>
    </rPh>
    <phoneticPr fontId="2"/>
  </si>
  <si>
    <t>“食”へとつながる“愛”のかたち</t>
    <rPh sb="1" eb="2">
      <t>ショク</t>
    </rPh>
    <rPh sb="10" eb="11">
      <t>アイ</t>
    </rPh>
    <phoneticPr fontId="2"/>
  </si>
  <si>
    <t>小原　杏凜</t>
    <rPh sb="0" eb="2">
      <t>コハラ</t>
    </rPh>
    <rPh sb="3" eb="4">
      <t>アン</t>
    </rPh>
    <rPh sb="4" eb="5">
      <t>リン</t>
    </rPh>
    <phoneticPr fontId="2"/>
  </si>
  <si>
    <t>絵本いのちをいただく</t>
    <rPh sb="0" eb="2">
      <t>エホン</t>
    </rPh>
    <phoneticPr fontId="2"/>
  </si>
  <si>
    <t>内田美智子・作</t>
    <rPh sb="0" eb="2">
      <t>ウチダ</t>
    </rPh>
    <rPh sb="2" eb="5">
      <t>ミチコ</t>
    </rPh>
    <rPh sb="6" eb="7">
      <t>サク</t>
    </rPh>
    <phoneticPr fontId="2"/>
  </si>
  <si>
    <t>「真の正義」を持つこと</t>
    <rPh sb="1" eb="2">
      <t>マ</t>
    </rPh>
    <rPh sb="3" eb="5">
      <t>セイギ</t>
    </rPh>
    <rPh sb="7" eb="8">
      <t>モ</t>
    </rPh>
    <phoneticPr fontId="2"/>
  </si>
  <si>
    <t>遠藤　奈緒</t>
    <rPh sb="0" eb="2">
      <t>エンドウ</t>
    </rPh>
    <rPh sb="3" eb="5">
      <t>ナオ</t>
    </rPh>
    <phoneticPr fontId="2"/>
  </si>
  <si>
    <t>七夕しぐれ</t>
    <rPh sb="0" eb="2">
      <t>タナバタ</t>
    </rPh>
    <phoneticPr fontId="2"/>
  </si>
  <si>
    <t>熊谷　達也</t>
    <rPh sb="0" eb="2">
      <t>クマガイ</t>
    </rPh>
    <rPh sb="3" eb="5">
      <t>タツヤ</t>
    </rPh>
    <phoneticPr fontId="2"/>
  </si>
  <si>
    <t>つながり</t>
  </si>
  <si>
    <t>東　陽奈</t>
    <rPh sb="0" eb="1">
      <t>アズマ</t>
    </rPh>
    <rPh sb="2" eb="3">
      <t>ヨウ</t>
    </rPh>
    <rPh sb="3" eb="4">
      <t>ナ</t>
    </rPh>
    <phoneticPr fontId="2"/>
  </si>
  <si>
    <t>強くなれ</t>
    <rPh sb="0" eb="1">
      <t>ツヨ</t>
    </rPh>
    <phoneticPr fontId="2"/>
  </si>
  <si>
    <t>橘　優依</t>
    <rPh sb="0" eb="1">
      <t>タチバナ</t>
    </rPh>
    <rPh sb="2" eb="3">
      <t>ユウ</t>
    </rPh>
    <rPh sb="3" eb="4">
      <t>ヤスシ</t>
    </rPh>
    <phoneticPr fontId="2"/>
  </si>
  <si>
    <t>風が強く吹いている</t>
    <rPh sb="0" eb="1">
      <t>カゼ</t>
    </rPh>
    <rPh sb="2" eb="3">
      <t>ツヨ</t>
    </rPh>
    <rPh sb="4" eb="5">
      <t>フ</t>
    </rPh>
    <phoneticPr fontId="2"/>
  </si>
  <si>
    <t>三浦　しをん・著</t>
    <rPh sb="0" eb="2">
      <t>ミウラ</t>
    </rPh>
    <rPh sb="7" eb="8">
      <t>チョ</t>
    </rPh>
    <phoneticPr fontId="2"/>
  </si>
  <si>
    <t>アンが人々を魅了し続けるわけ</t>
    <rPh sb="3" eb="5">
      <t>ヒトビト</t>
    </rPh>
    <rPh sb="6" eb="8">
      <t>ミリョウ</t>
    </rPh>
    <rPh sb="9" eb="10">
      <t>ツヅ</t>
    </rPh>
    <phoneticPr fontId="2"/>
  </si>
  <si>
    <t>吉田　萌恵</t>
    <rPh sb="0" eb="2">
      <t>ヨシダ</t>
    </rPh>
    <rPh sb="3" eb="4">
      <t>モエ</t>
    </rPh>
    <phoneticPr fontId="2"/>
  </si>
  <si>
    <t>赤毛のアン</t>
    <rPh sb="0" eb="2">
      <t>アカゲ</t>
    </rPh>
    <phoneticPr fontId="2"/>
  </si>
  <si>
    <t>モンゴメリ・著</t>
    <rPh sb="6" eb="7">
      <t>チョ</t>
    </rPh>
    <phoneticPr fontId="2"/>
  </si>
  <si>
    <t>昔も今も女性は闘う</t>
    <rPh sb="0" eb="1">
      <t>ムカシ</t>
    </rPh>
    <rPh sb="2" eb="3">
      <t>イマ</t>
    </rPh>
    <rPh sb="4" eb="6">
      <t>ジョセイ</t>
    </rPh>
    <rPh sb="7" eb="8">
      <t>タタカ</t>
    </rPh>
    <phoneticPr fontId="2"/>
  </si>
  <si>
    <t>山下　桃佳</t>
    <rPh sb="0" eb="2">
      <t>ヤマシタ</t>
    </rPh>
    <rPh sb="3" eb="5">
      <t>モモカ</t>
    </rPh>
    <phoneticPr fontId="2"/>
  </si>
  <si>
    <t>花埋み</t>
    <rPh sb="0" eb="1">
      <t>ハナ</t>
    </rPh>
    <rPh sb="1" eb="2">
      <t>ウ</t>
    </rPh>
    <phoneticPr fontId="2"/>
  </si>
  <si>
    <t>渡辺　淳一・著</t>
    <rPh sb="0" eb="2">
      <t>ワタナベ</t>
    </rPh>
    <rPh sb="3" eb="5">
      <t>ジュンイチ</t>
    </rPh>
    <rPh sb="6" eb="7">
      <t>チョ</t>
    </rPh>
    <phoneticPr fontId="2"/>
  </si>
  <si>
    <t>同じだけれど違うこと</t>
    <rPh sb="0" eb="1">
      <t>オナ</t>
    </rPh>
    <rPh sb="6" eb="7">
      <t>チガ</t>
    </rPh>
    <phoneticPr fontId="2"/>
  </si>
  <si>
    <t>後藤　美月</t>
    <rPh sb="0" eb="2">
      <t>ゴトウ</t>
    </rPh>
    <rPh sb="3" eb="5">
      <t>ミヅキ</t>
    </rPh>
    <phoneticPr fontId="2"/>
  </si>
  <si>
    <t>顔ニモマケズ</t>
    <rPh sb="0" eb="1">
      <t>カオ</t>
    </rPh>
    <phoneticPr fontId="2"/>
  </si>
  <si>
    <t>水野　敬也・著</t>
    <rPh sb="0" eb="2">
      <t>ミズノ</t>
    </rPh>
    <rPh sb="3" eb="5">
      <t>ケイヤ</t>
    </rPh>
    <rPh sb="6" eb="7">
      <t>チョ</t>
    </rPh>
    <phoneticPr fontId="2"/>
  </si>
  <si>
    <t>「手紙屋」茉裕美篇</t>
    <rPh sb="1" eb="3">
      <t>テガミ</t>
    </rPh>
    <rPh sb="3" eb="4">
      <t>ヤ</t>
    </rPh>
    <rPh sb="5" eb="6">
      <t>マツ</t>
    </rPh>
    <rPh sb="6" eb="8">
      <t>ユミ</t>
    </rPh>
    <rPh sb="8" eb="9">
      <t>ヘン</t>
    </rPh>
    <phoneticPr fontId="2"/>
  </si>
  <si>
    <t>戸田　茉裕美</t>
    <rPh sb="0" eb="2">
      <t>トダ</t>
    </rPh>
    <rPh sb="3" eb="4">
      <t>マツ</t>
    </rPh>
    <rPh sb="4" eb="6">
      <t>ユミ</t>
    </rPh>
    <phoneticPr fontId="2"/>
  </si>
  <si>
    <t>手紙屋</t>
    <rPh sb="0" eb="2">
      <t>テガミ</t>
    </rPh>
    <rPh sb="2" eb="3">
      <t>ヤ</t>
    </rPh>
    <phoneticPr fontId="2"/>
  </si>
  <si>
    <t>喜多川　泰・著</t>
    <rPh sb="0" eb="3">
      <t>キタガワ</t>
    </rPh>
    <rPh sb="4" eb="5">
      <t>タイ</t>
    </rPh>
    <rPh sb="6" eb="7">
      <t>チョ</t>
    </rPh>
    <phoneticPr fontId="2"/>
  </si>
  <si>
    <t>私の物語</t>
    <rPh sb="0" eb="1">
      <t>シ</t>
    </rPh>
    <rPh sb="2" eb="4">
      <t>モノガタリ</t>
    </rPh>
    <phoneticPr fontId="2"/>
  </si>
  <si>
    <t>藤井　瑛子</t>
    <rPh sb="0" eb="2">
      <t>フジイ</t>
    </rPh>
    <rPh sb="3" eb="5">
      <t>エイコ</t>
    </rPh>
    <phoneticPr fontId="2"/>
  </si>
  <si>
    <t>人質の朗読会</t>
    <rPh sb="0" eb="2">
      <t>ヒトジチ</t>
    </rPh>
    <rPh sb="3" eb="5">
      <t>ロウドク</t>
    </rPh>
    <rPh sb="5" eb="6">
      <t>カイ</t>
    </rPh>
    <phoneticPr fontId="2"/>
  </si>
  <si>
    <t>小川　洋子・著</t>
    <rPh sb="0" eb="2">
      <t>オガワ</t>
    </rPh>
    <rPh sb="3" eb="5">
      <t>ヨウコ</t>
    </rPh>
    <rPh sb="6" eb="7">
      <t>チョ</t>
    </rPh>
    <phoneticPr fontId="2"/>
  </si>
  <si>
    <t>日本の記憶を知る</t>
    <rPh sb="0" eb="2">
      <t>ニホン</t>
    </rPh>
    <rPh sb="3" eb="5">
      <t>キオク</t>
    </rPh>
    <rPh sb="6" eb="7">
      <t>シ</t>
    </rPh>
    <phoneticPr fontId="2"/>
  </si>
  <si>
    <t>石川　愛実</t>
    <rPh sb="0" eb="2">
      <t>イシカワ</t>
    </rPh>
    <rPh sb="3" eb="4">
      <t>アイ</t>
    </rPh>
    <rPh sb="4" eb="5">
      <t>ジツ</t>
    </rPh>
    <phoneticPr fontId="2"/>
  </si>
  <si>
    <t>「ヒットラーのむすめ」を読んで</t>
    <rPh sb="12" eb="13">
      <t>ヨ</t>
    </rPh>
    <phoneticPr fontId="2"/>
  </si>
  <si>
    <t>宮﨑　ゆつき</t>
    <rPh sb="0" eb="2">
      <t>ミヤザキ</t>
    </rPh>
    <phoneticPr fontId="2"/>
  </si>
  <si>
    <t>ヒットラーのむすめ</t>
  </si>
  <si>
    <t>ジャッキー　フレンチ・作</t>
    <rPh sb="11" eb="12">
      <t>サク</t>
    </rPh>
    <phoneticPr fontId="2"/>
  </si>
  <si>
    <t>勝田</t>
    <rPh sb="0" eb="2">
      <t>カツタ</t>
    </rPh>
    <phoneticPr fontId="1"/>
  </si>
  <si>
    <t>北爪</t>
    <rPh sb="0" eb="2">
      <t>キタツメ</t>
    </rPh>
    <phoneticPr fontId="1"/>
  </si>
  <si>
    <t>+</t>
    <phoneticPr fontId="1"/>
  </si>
  <si>
    <t>-</t>
    <phoneticPr fontId="1"/>
  </si>
  <si>
    <t>S</t>
    <phoneticPr fontId="1"/>
  </si>
  <si>
    <t>+</t>
    <phoneticPr fontId="2"/>
  </si>
  <si>
    <t>-</t>
    <phoneticPr fontId="2"/>
  </si>
  <si>
    <t>S</t>
    <phoneticPr fontId="2"/>
  </si>
  <si>
    <t>S</t>
    <phoneticPr fontId="1"/>
  </si>
  <si>
    <t>千年の田んぼ</t>
    <phoneticPr fontId="2"/>
  </si>
  <si>
    <t>心地よくつながる一〇五度</t>
    <rPh sb="0" eb="2">
      <t>ココチ</t>
    </rPh>
    <phoneticPr fontId="2"/>
  </si>
  <si>
    <t>「一〇五度」</t>
    <phoneticPr fontId="2"/>
  </si>
  <si>
    <t>一〇五度の関係</t>
    <rPh sb="5" eb="7">
      <t>カンケイ</t>
    </rPh>
    <phoneticPr fontId="2"/>
  </si>
  <si>
    <t>一〇五度の生き方へ</t>
    <rPh sb="5" eb="6">
      <t>イ</t>
    </rPh>
    <rPh sb="7" eb="8">
      <t>カタ</t>
    </rPh>
    <phoneticPr fontId="2"/>
  </si>
  <si>
    <t>「青春」と一〇五度</t>
    <rPh sb="1" eb="3">
      <t>セイシュン</t>
    </rPh>
    <phoneticPr fontId="2"/>
  </si>
  <si>
    <t>「一〇五度」の意味するもの</t>
    <rPh sb="7" eb="9">
      <t>イミ</t>
    </rPh>
    <phoneticPr fontId="2"/>
  </si>
  <si>
    <t>「一〇五度」を読んで</t>
    <rPh sb="7" eb="8">
      <t>ヨ</t>
    </rPh>
    <phoneticPr fontId="2"/>
  </si>
  <si>
    <t>関わることで支え合える―『一〇五度』を読んで―</t>
    <rPh sb="0" eb="1">
      <t>カカ</t>
    </rPh>
    <rPh sb="6" eb="7">
      <t>ササ</t>
    </rPh>
    <rPh sb="8" eb="9">
      <t>ア</t>
    </rPh>
    <rPh sb="19" eb="20">
      <t>ヨ</t>
    </rPh>
    <phoneticPr fontId="2"/>
  </si>
  <si>
    <t>一〇五度</t>
    <phoneticPr fontId="2"/>
  </si>
  <si>
    <t>信じること信じてもらえることから導き出せた私の『一〇五度』</t>
    <rPh sb="0" eb="1">
      <t>シン</t>
    </rPh>
    <rPh sb="5" eb="6">
      <t>シン</t>
    </rPh>
    <rPh sb="16" eb="17">
      <t>ミチビ</t>
    </rPh>
    <rPh sb="18" eb="19">
      <t>ダ</t>
    </rPh>
    <rPh sb="21" eb="22">
      <t>シ</t>
    </rPh>
    <phoneticPr fontId="2"/>
  </si>
  <si>
    <t>「太陽と月の大地」を読んで</t>
    <rPh sb="10" eb="11">
      <t>ヨ</t>
    </rPh>
    <phoneticPr fontId="2"/>
  </si>
  <si>
    <t>「太陽と月の大地」に観る人間の幸せ</t>
    <rPh sb="10" eb="11">
      <t>ミ</t>
    </rPh>
    <rPh sb="12" eb="14">
      <t>ニンゲン</t>
    </rPh>
    <rPh sb="15" eb="16">
      <t>サチ</t>
    </rPh>
    <phoneticPr fontId="2"/>
  </si>
  <si>
    <t>太陽と月の大地</t>
    <phoneticPr fontId="2"/>
  </si>
  <si>
    <t>こびなた　てるよ</t>
    <phoneticPr fontId="1"/>
  </si>
  <si>
    <t>小日向　輝代</t>
    <phoneticPr fontId="1"/>
  </si>
  <si>
    <t>小日向</t>
    <rPh sb="0" eb="3">
      <t>コビナタ</t>
    </rPh>
    <phoneticPr fontId="1"/>
  </si>
  <si>
    <t>中井　美穂</t>
    <rPh sb="0" eb="2">
      <t>ナカイ</t>
    </rPh>
    <rPh sb="3" eb="5">
      <t>ミホ</t>
    </rPh>
    <phoneticPr fontId="1"/>
  </si>
  <si>
    <t>なかい　みほ</t>
    <phoneticPr fontId="1"/>
  </si>
  <si>
    <t>永海　俊</t>
    <rPh sb="0" eb="2">
      <t>ナガミ</t>
    </rPh>
    <rPh sb="3" eb="4">
      <t>シュン</t>
    </rPh>
    <phoneticPr fontId="1"/>
  </si>
  <si>
    <t>ながみ　しゅん</t>
    <phoneticPr fontId="1"/>
  </si>
  <si>
    <t>永海</t>
    <rPh sb="0" eb="2">
      <t>ナガミ</t>
    </rPh>
    <phoneticPr fontId="1"/>
  </si>
  <si>
    <t>中井</t>
    <rPh sb="0" eb="2">
      <t>ナカイ</t>
    </rPh>
    <phoneticPr fontId="1"/>
  </si>
  <si>
    <t>ぼくはイエローでホワイトで、ちょっとブルー</t>
  </si>
  <si>
    <t>過去作品数</t>
  </si>
  <si>
    <t>A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</si>
  <si>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</si>
  <si>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</si>
  <si>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</si>
  <si>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</si>
  <si>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</si>
  <si>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「海と毒」130編を2人(末次、五月女）で分担</t>
    <rPh sb="1" eb="2">
      <t>ウミ</t>
    </rPh>
    <rPh sb="3" eb="4">
      <t>ドク</t>
    </rPh>
    <rPh sb="8" eb="9">
      <t>ヘン</t>
    </rPh>
    <rPh sb="11" eb="12">
      <t>ニン</t>
    </rPh>
    <rPh sb="13" eb="15">
      <t>スエツグ</t>
    </rPh>
    <rPh sb="16" eb="19">
      <t>ソウトメ</t>
    </rPh>
    <rPh sb="21" eb="23">
      <t>ブンタン</t>
    </rPh>
    <phoneticPr fontId="1"/>
  </si>
  <si>
    <t>千葉県市川市立第五中学校　初任者指導教諭</t>
    <rPh sb="0" eb="3">
      <t>チバケン</t>
    </rPh>
    <rPh sb="7" eb="8">
      <t>ダイ</t>
    </rPh>
    <rPh sb="8" eb="9">
      <t>ゴ</t>
    </rPh>
    <rPh sb="18" eb="20">
      <t>キョウユ</t>
    </rPh>
    <phoneticPr fontId="1"/>
  </si>
  <si>
    <t>埼玉県小川町立西中学校　教諭</t>
    <rPh sb="0" eb="3">
      <t>サイタマケン</t>
    </rPh>
    <rPh sb="7" eb="8">
      <t>ニシ</t>
    </rPh>
    <phoneticPr fontId="1"/>
  </si>
  <si>
    <t>東京都中野区立南中野中学校　主任教諭</t>
    <rPh sb="0" eb="3">
      <t>トウキョウト</t>
    </rPh>
    <rPh sb="3" eb="7">
      <t>ナカノクリツ</t>
    </rPh>
    <rPh sb="7" eb="8">
      <t>ミナミ</t>
    </rPh>
    <rPh sb="8" eb="10">
      <t>ナカノ</t>
    </rPh>
    <rPh sb="10" eb="13">
      <t>チュウガッコウ</t>
    </rPh>
    <rPh sb="14" eb="16">
      <t>シュニン</t>
    </rPh>
    <rPh sb="16" eb="18">
      <t>キョウユ</t>
    </rPh>
    <phoneticPr fontId="1"/>
  </si>
  <si>
    <t>群馬県伊勢崎市立赤堀中学校　教諭</t>
    <rPh sb="0" eb="3">
      <t>グンマケン</t>
    </rPh>
    <phoneticPr fontId="1"/>
  </si>
  <si>
    <t>千葉市立花見川中学校　教諭</t>
    <phoneticPr fontId="1"/>
  </si>
  <si>
    <t>埼玉県越谷市立東中学校　司書教諭　＊</t>
    <rPh sb="0" eb="3">
      <t>サイタマケン</t>
    </rPh>
    <rPh sb="3" eb="6">
      <t>コシガヤシ</t>
    </rPh>
    <rPh sb="6" eb="7">
      <t>リツ</t>
    </rPh>
    <rPh sb="7" eb="8">
      <t>ヒガシ</t>
    </rPh>
    <rPh sb="8" eb="11">
      <t>チュウガッコウ</t>
    </rPh>
    <rPh sb="12" eb="14">
      <t>シショ</t>
    </rPh>
    <rPh sb="14" eb="16">
      <t>キョウユ</t>
    </rPh>
    <phoneticPr fontId="1"/>
  </si>
  <si>
    <t>神奈川県川崎市立田島中学校　司書教諭　＊</t>
    <rPh sb="0" eb="4">
      <t>カナガワケン</t>
    </rPh>
    <rPh sb="4" eb="7">
      <t>カワサキシ</t>
    </rPh>
    <rPh sb="7" eb="8">
      <t>リツ</t>
    </rPh>
    <rPh sb="8" eb="10">
      <t>タジマ</t>
    </rPh>
    <rPh sb="10" eb="13">
      <t>チュウガッコウ</t>
    </rPh>
    <rPh sb="14" eb="16">
      <t>シショ</t>
    </rPh>
    <rPh sb="16" eb="18">
      <t>キョウユ</t>
    </rPh>
    <phoneticPr fontId="1"/>
  </si>
  <si>
    <t>元・東京都調布市立第六中学校　主任教諭</t>
    <rPh sb="0" eb="1">
      <t>モト</t>
    </rPh>
    <rPh sb="2" eb="5">
      <t>トウキョウト</t>
    </rPh>
    <phoneticPr fontId="1"/>
  </si>
  <si>
    <r>
      <t>文部科学省 初等中等教育局　教科調査官</t>
    </r>
    <r>
      <rPr>
        <sz val="14"/>
        <rFont val="ＭＳ ゴシック"/>
        <family val="3"/>
        <charset val="128"/>
      </rPr>
      <t>）</t>
    </r>
    <rPh sb="0" eb="2">
      <t>モンブ</t>
    </rPh>
    <rPh sb="2" eb="5">
      <t>カガクショウ</t>
    </rPh>
    <rPh sb="6" eb="8">
      <t>ショトウ</t>
    </rPh>
    <rPh sb="8" eb="10">
      <t>チュウトウ</t>
    </rPh>
    <rPh sb="10" eb="12">
      <t>キョウイク</t>
    </rPh>
    <rPh sb="12" eb="13">
      <t>キョク</t>
    </rPh>
    <rPh sb="14" eb="16">
      <t>キョウカ</t>
    </rPh>
    <rPh sb="16" eb="19">
      <t>チョウサカン</t>
    </rPh>
    <phoneticPr fontId="1"/>
  </si>
  <si>
    <t>埼玉県川口市立上青木小学校　教諭　＊</t>
    <rPh sb="0" eb="3">
      <t>サイタマケン</t>
    </rPh>
    <rPh sb="10" eb="11">
      <t>ショウ</t>
    </rPh>
    <rPh sb="14" eb="16">
      <t>キョウユ</t>
    </rPh>
    <phoneticPr fontId="1"/>
  </si>
  <si>
    <t>埼玉県越谷市立大相模中学校　教諭</t>
    <rPh sb="0" eb="3">
      <t>サイタマケン</t>
    </rPh>
    <rPh sb="3" eb="6">
      <t>コシガヤシ</t>
    </rPh>
    <rPh sb="6" eb="7">
      <t>リツ</t>
    </rPh>
    <rPh sb="7" eb="10">
      <t>オオサガミ</t>
    </rPh>
    <rPh sb="10" eb="13">
      <t>チュウガッコウ</t>
    </rPh>
    <rPh sb="14" eb="16">
      <t>キョウユ</t>
    </rPh>
    <phoneticPr fontId="1"/>
  </si>
  <si>
    <t>毎日新聞社　論説委員</t>
    <rPh sb="0" eb="2">
      <t>マイニチ</t>
    </rPh>
    <rPh sb="2" eb="5">
      <t>シンブンシャ</t>
    </rPh>
    <rPh sb="6" eb="8">
      <t>ロンセツ</t>
    </rPh>
    <rPh sb="8" eb="10">
      <t>イイン</t>
    </rPh>
    <phoneticPr fontId="1"/>
  </si>
  <si>
    <t>千葉県市川市立第六中学校　初任者指導教諭</t>
    <rPh sb="0" eb="3">
      <t>チバケン</t>
    </rPh>
    <rPh sb="3" eb="6">
      <t>イチカワシ</t>
    </rPh>
    <rPh sb="6" eb="7">
      <t>リツ</t>
    </rPh>
    <rPh sb="7" eb="8">
      <t>ダイ</t>
    </rPh>
    <rPh sb="8" eb="9">
      <t>ロク</t>
    </rPh>
    <rPh sb="9" eb="12">
      <t>チュウガッコウ</t>
    </rPh>
    <rPh sb="13" eb="16">
      <t>ショニンシャ</t>
    </rPh>
    <rPh sb="16" eb="18">
      <t>シドウ</t>
    </rPh>
    <rPh sb="18" eb="20">
      <t>キョウユ</t>
    </rPh>
    <phoneticPr fontId="1"/>
  </si>
  <si>
    <t>日々輝学園高等学校　非常勤講師</t>
    <rPh sb="0" eb="1">
      <t>ニチ</t>
    </rPh>
    <rPh sb="2" eb="3">
      <t>カガヤ</t>
    </rPh>
    <rPh sb="3" eb="5">
      <t>ガクエン</t>
    </rPh>
    <rPh sb="5" eb="7">
      <t>コウトウ</t>
    </rPh>
    <rPh sb="7" eb="9">
      <t>ガッコウ</t>
    </rPh>
    <rPh sb="10" eb="13">
      <t>ヒジョウキン</t>
    </rPh>
    <rPh sb="13" eb="15">
      <t>コウシ</t>
    </rPh>
    <phoneticPr fontId="1"/>
  </si>
  <si>
    <t>退任された先生</t>
    <rPh sb="0" eb="2">
      <t>タイニン</t>
    </rPh>
    <rPh sb="5" eb="7">
      <t>センセイ</t>
    </rPh>
    <phoneticPr fontId="1"/>
  </si>
  <si>
    <t>青山学院大学　教授）</t>
    <phoneticPr fontId="1"/>
  </si>
  <si>
    <t>斎藤　純</t>
    <rPh sb="0" eb="2">
      <t>サイトウ</t>
    </rPh>
    <rPh sb="3" eb="4">
      <t>ジュン</t>
    </rPh>
    <phoneticPr fontId="1"/>
  </si>
  <si>
    <t>さいとう　じゅん</t>
    <phoneticPr fontId="1"/>
  </si>
  <si>
    <t>斉藤</t>
    <rPh sb="0" eb="2">
      <t>サイトウ</t>
    </rPh>
    <phoneticPr fontId="1"/>
  </si>
  <si>
    <t>「天使のにもつ」を読んで</t>
    <rPh sb="1" eb="3">
      <t>テンシ</t>
    </rPh>
    <rPh sb="9" eb="10">
      <t>ヨ</t>
    </rPh>
    <phoneticPr fontId="2"/>
  </si>
  <si>
    <t>見えないにもつ</t>
    <rPh sb="0" eb="1">
      <t>ミ</t>
    </rPh>
    <phoneticPr fontId="2"/>
  </si>
  <si>
    <t>平和を語りつぐ</t>
    <rPh sb="0" eb="2">
      <t>ヘイワ</t>
    </rPh>
    <rPh sb="3" eb="4">
      <t>カタ</t>
    </rPh>
    <phoneticPr fontId="2"/>
  </si>
  <si>
    <t>今を生きる</t>
    <rPh sb="0" eb="1">
      <t>イマ</t>
    </rPh>
    <rPh sb="2" eb="3">
      <t>イ</t>
    </rPh>
    <phoneticPr fontId="2"/>
  </si>
  <si>
    <t>大阪</t>
    <rPh sb="0" eb="2">
      <t>オオサカ</t>
    </rPh>
    <phoneticPr fontId="2"/>
  </si>
  <si>
    <t>「平和」のリレー</t>
    <rPh sb="1" eb="3">
      <t>ヘイワ</t>
    </rPh>
    <phoneticPr fontId="2"/>
  </si>
  <si>
    <t>ずっとつないでいくもの</t>
  </si>
  <si>
    <t>皆で背負うもの</t>
    <rPh sb="0" eb="1">
      <t>ミナ</t>
    </rPh>
    <rPh sb="2" eb="4">
      <t>セオ</t>
    </rPh>
    <phoneticPr fontId="2"/>
  </si>
  <si>
    <t>今この瞬間にできること</t>
    <rPh sb="0" eb="1">
      <t>イマ</t>
    </rPh>
    <rPh sb="3" eb="5">
      <t>シュンカン</t>
    </rPh>
    <phoneticPr fontId="2"/>
  </si>
  <si>
    <t>記憶が教えてくれたこと</t>
    <rPh sb="0" eb="2">
      <t>キオク</t>
    </rPh>
    <rPh sb="3" eb="4">
      <t>オシ</t>
    </rPh>
    <phoneticPr fontId="2"/>
  </si>
  <si>
    <t>人とのつながり</t>
    <rPh sb="0" eb="1">
      <t>ヒト</t>
    </rPh>
    <phoneticPr fontId="2"/>
  </si>
  <si>
    <t>どのように生きるか</t>
    <rPh sb="5" eb="6">
      <t>イ</t>
    </rPh>
    <phoneticPr fontId="2"/>
  </si>
  <si>
    <t>最後の証人</t>
    <rPh sb="0" eb="2">
      <t>サイゴ</t>
    </rPh>
    <rPh sb="3" eb="5">
      <t>ショウニン</t>
    </rPh>
    <phoneticPr fontId="2"/>
  </si>
  <si>
    <t>苦しみの担い手</t>
    <rPh sb="0" eb="1">
      <t>クル</t>
    </rPh>
    <rPh sb="4" eb="5">
      <t>ニナ</t>
    </rPh>
    <rPh sb="6" eb="7">
      <t>テ</t>
    </rPh>
    <phoneticPr fontId="2"/>
  </si>
  <si>
    <t>平和のバトンをつなぐために</t>
    <rPh sb="0" eb="2">
      <t>ヘイワ</t>
    </rPh>
    <phoneticPr fontId="2"/>
  </si>
  <si>
    <t>心の弦を響かせて</t>
    <rPh sb="0" eb="1">
      <t>ココロ</t>
    </rPh>
    <rPh sb="2" eb="3">
      <t>ゲン</t>
    </rPh>
    <rPh sb="4" eb="5">
      <t>ヒビ</t>
    </rPh>
    <phoneticPr fontId="2"/>
  </si>
  <si>
    <t>平和のために</t>
    <rPh sb="0" eb="2">
      <t>ヘイワ</t>
    </rPh>
    <phoneticPr fontId="2"/>
  </si>
  <si>
    <t>「強さ」の向こう側</t>
    <rPh sb="1" eb="2">
      <t>ツヨ</t>
    </rPh>
    <rPh sb="5" eb="6">
      <t>ム</t>
    </rPh>
    <rPh sb="8" eb="9">
      <t>ガワ</t>
    </rPh>
    <phoneticPr fontId="2"/>
  </si>
  <si>
    <t>私達が「今」託されたもの</t>
    <rPh sb="0" eb="2">
      <t>ワタシタチ</t>
    </rPh>
    <rPh sb="4" eb="5">
      <t>イマ</t>
    </rPh>
    <rPh sb="6" eb="7">
      <t>タク</t>
    </rPh>
    <phoneticPr fontId="2"/>
  </si>
  <si>
    <t>明るい未来を願って</t>
    <rPh sb="0" eb="1">
      <t>アカ</t>
    </rPh>
    <rPh sb="3" eb="5">
      <t>ミライ</t>
    </rPh>
    <rPh sb="6" eb="7">
      <t>ネガ</t>
    </rPh>
    <phoneticPr fontId="2"/>
  </si>
  <si>
    <t>runner</t>
  </si>
  <si>
    <t>記憶の声を未来へ繋ぐ</t>
    <rPh sb="0" eb="2">
      <t>キオク</t>
    </rPh>
    <rPh sb="3" eb="4">
      <t>コエ</t>
    </rPh>
    <rPh sb="5" eb="7">
      <t>ミライ</t>
    </rPh>
    <rPh sb="8" eb="9">
      <t>ツナ</t>
    </rPh>
    <phoneticPr fontId="2"/>
  </si>
  <si>
    <t>夢への想いを強くしたとき</t>
    <rPh sb="0" eb="1">
      <t>ユメ</t>
    </rPh>
    <rPh sb="3" eb="4">
      <t>オモ</t>
    </rPh>
    <rPh sb="6" eb="7">
      <t>ツヨ</t>
    </rPh>
    <phoneticPr fontId="2"/>
  </si>
  <si>
    <t>繋がりの果てに</t>
    <rPh sb="0" eb="1">
      <t>ツナ</t>
    </rPh>
    <rPh sb="4" eb="5">
      <t>ハ</t>
    </rPh>
    <phoneticPr fontId="2"/>
  </si>
  <si>
    <t>大人の条件</t>
    <rPh sb="0" eb="2">
      <t>オトナ</t>
    </rPh>
    <rPh sb="3" eb="5">
      <t>ジョウケン</t>
    </rPh>
    <phoneticPr fontId="2"/>
  </si>
  <si>
    <t>平和を求めて</t>
    <rPh sb="0" eb="2">
      <t>ヘイワ</t>
    </rPh>
    <rPh sb="3" eb="4">
      <t>モト</t>
    </rPh>
    <phoneticPr fontId="2"/>
  </si>
  <si>
    <t>『平和のバトン』を読んで</t>
    <rPh sb="1" eb="3">
      <t>ヘイワ</t>
    </rPh>
    <rPh sb="9" eb="10">
      <t>ヨ</t>
    </rPh>
    <phoneticPr fontId="2"/>
  </si>
  <si>
    <t>花束</t>
    <rPh sb="0" eb="2">
      <t>ハナタバ</t>
    </rPh>
    <phoneticPr fontId="2"/>
  </si>
  <si>
    <t>私の伝えたい「バトン」</t>
    <rPh sb="0" eb="1">
      <t>ワタシ</t>
    </rPh>
    <rPh sb="2" eb="3">
      <t>ツタ</t>
    </rPh>
    <phoneticPr fontId="2"/>
  </si>
  <si>
    <t>私たちがアンカーにならないために</t>
    <rPh sb="0" eb="1">
      <t>ワタシ</t>
    </rPh>
    <phoneticPr fontId="2"/>
  </si>
  <si>
    <t>「私が受け取った平和のバトン」</t>
    <rPh sb="1" eb="2">
      <t>ワタシ</t>
    </rPh>
    <rPh sb="3" eb="4">
      <t>ウ</t>
    </rPh>
    <rPh sb="5" eb="6">
      <t>ト</t>
    </rPh>
    <rPh sb="8" eb="10">
      <t>ヘイワ</t>
    </rPh>
    <phoneticPr fontId="2"/>
  </si>
  <si>
    <t>「今、自分ができる事」</t>
    <rPh sb="1" eb="2">
      <t>イマ</t>
    </rPh>
    <rPh sb="3" eb="5">
      <t>ジブン</t>
    </rPh>
    <rPh sb="9" eb="10">
      <t>コト</t>
    </rPh>
    <phoneticPr fontId="2"/>
  </si>
  <si>
    <t>つなげるバトン</t>
  </si>
  <si>
    <t>バトンを引き継ぐ者として</t>
    <rPh sb="4" eb="5">
      <t>ヒ</t>
    </rPh>
    <rPh sb="6" eb="7">
      <t>ツ</t>
    </rPh>
    <rPh sb="8" eb="9">
      <t>モノ</t>
    </rPh>
    <phoneticPr fontId="2"/>
  </si>
  <si>
    <t>「天使」を救う人になりたい</t>
    <rPh sb="1" eb="3">
      <t>テンシ</t>
    </rPh>
    <rPh sb="5" eb="6">
      <t>スク</t>
    </rPh>
    <rPh sb="7" eb="8">
      <t>ヒト</t>
    </rPh>
    <phoneticPr fontId="2"/>
  </si>
  <si>
    <t>大人予備軍～『天使のにもつ』を読んで～</t>
    <rPh sb="0" eb="2">
      <t>オトナ</t>
    </rPh>
    <rPh sb="2" eb="5">
      <t>ヨビグン</t>
    </rPh>
    <rPh sb="7" eb="9">
      <t>テンシ</t>
    </rPh>
    <rPh sb="15" eb="16">
      <t>ヨ</t>
    </rPh>
    <phoneticPr fontId="2"/>
  </si>
  <si>
    <t>記憶を形に</t>
    <rPh sb="0" eb="2">
      <t>キオク</t>
    </rPh>
    <rPh sb="3" eb="4">
      <t>カタチ</t>
    </rPh>
    <phoneticPr fontId="2"/>
  </si>
  <si>
    <t>人生の選択</t>
    <rPh sb="0" eb="2">
      <t>ジンセイ</t>
    </rPh>
    <rPh sb="3" eb="5">
      <t>センタク</t>
    </rPh>
    <phoneticPr fontId="2"/>
  </si>
  <si>
    <t>平和のバトンパス～原爆の記憶を次世代へ～</t>
    <rPh sb="0" eb="2">
      <t>ヘイワ</t>
    </rPh>
    <rPh sb="9" eb="11">
      <t>ゲンバク</t>
    </rPh>
    <rPh sb="12" eb="14">
      <t>キオク</t>
    </rPh>
    <rPh sb="15" eb="18">
      <t>ジセダイ</t>
    </rPh>
    <phoneticPr fontId="2"/>
  </si>
  <si>
    <t>人が働くことの意味</t>
    <rPh sb="0" eb="1">
      <t>ヒト</t>
    </rPh>
    <rPh sb="2" eb="3">
      <t>ハタラ</t>
    </rPh>
    <rPh sb="7" eb="9">
      <t>イミ</t>
    </rPh>
    <phoneticPr fontId="2"/>
  </si>
  <si>
    <t>繋ごう、未来へ</t>
    <rPh sb="0" eb="1">
      <t>ツナ</t>
    </rPh>
    <rPh sb="4" eb="6">
      <t>ミライ</t>
    </rPh>
    <phoneticPr fontId="2"/>
  </si>
  <si>
    <t>「平和のバトン」を繋ぐひとりとして</t>
    <rPh sb="1" eb="3">
      <t>ヘイワ</t>
    </rPh>
    <rPh sb="9" eb="10">
      <t>ツナ</t>
    </rPh>
    <phoneticPr fontId="2"/>
  </si>
  <si>
    <t>チャンスの神様</t>
    <rPh sb="5" eb="7">
      <t>カミサマ</t>
    </rPh>
    <phoneticPr fontId="2"/>
  </si>
  <si>
    <t>天使の笑顔を守るため</t>
    <rPh sb="0" eb="2">
      <t>テンシ</t>
    </rPh>
    <rPh sb="3" eb="5">
      <t>エガオ</t>
    </rPh>
    <rPh sb="6" eb="7">
      <t>マモ</t>
    </rPh>
    <phoneticPr fontId="2"/>
  </si>
  <si>
    <t>「繋がり」を求めて</t>
    <rPh sb="1" eb="2">
      <t>ツナ</t>
    </rPh>
    <rPh sb="6" eb="7">
      <t>モト</t>
    </rPh>
    <phoneticPr fontId="2"/>
  </si>
  <si>
    <t>心をつなぐバトン</t>
    <rPh sb="0" eb="1">
      <t>ココロ</t>
    </rPh>
    <phoneticPr fontId="2"/>
  </si>
  <si>
    <t>渡されたバトン</t>
    <rPh sb="0" eb="1">
      <t>ワタ</t>
    </rPh>
    <phoneticPr fontId="2"/>
  </si>
  <si>
    <t>人と人とが出会うということ</t>
    <rPh sb="0" eb="1">
      <t>ヒト</t>
    </rPh>
    <rPh sb="2" eb="3">
      <t>ヒト</t>
    </rPh>
    <rPh sb="5" eb="7">
      <t>デア</t>
    </rPh>
    <phoneticPr fontId="2"/>
  </si>
  <si>
    <t>わたしの荷物</t>
    <rPh sb="4" eb="6">
      <t>ニモツ</t>
    </rPh>
    <phoneticPr fontId="2"/>
  </si>
  <si>
    <t>「神の慈悲」に思う</t>
    <rPh sb="1" eb="2">
      <t>カミ</t>
    </rPh>
    <rPh sb="3" eb="5">
      <t>ジヒ</t>
    </rPh>
    <rPh sb="7" eb="8">
      <t>オモ</t>
    </rPh>
    <phoneticPr fontId="2"/>
  </si>
  <si>
    <t>バトンをつなぐ一員に</t>
    <rPh sb="7" eb="9">
      <t>イチイン</t>
    </rPh>
    <phoneticPr fontId="2"/>
  </si>
  <si>
    <t>藤井　遥愛</t>
    <rPh sb="0" eb="2">
      <t>フジイ</t>
    </rPh>
    <rPh sb="3" eb="4">
      <t>ハル</t>
    </rPh>
    <rPh sb="4" eb="5">
      <t>アイ</t>
    </rPh>
    <phoneticPr fontId="2"/>
  </si>
  <si>
    <t>奥村　奏太</t>
    <rPh sb="0" eb="2">
      <t>オクムラ</t>
    </rPh>
    <rPh sb="3" eb="4">
      <t>カナデ</t>
    </rPh>
    <rPh sb="4" eb="5">
      <t>フトイ</t>
    </rPh>
    <phoneticPr fontId="2"/>
  </si>
  <si>
    <t>菊地　悠</t>
    <rPh sb="0" eb="2">
      <t>キクチ</t>
    </rPh>
    <rPh sb="3" eb="4">
      <t>ユウ</t>
    </rPh>
    <phoneticPr fontId="2"/>
  </si>
  <si>
    <t>藤野　美紀子</t>
    <rPh sb="0" eb="1">
      <t>フジ</t>
    </rPh>
    <rPh sb="1" eb="2">
      <t>ノ</t>
    </rPh>
    <rPh sb="3" eb="6">
      <t>ミキコ</t>
    </rPh>
    <phoneticPr fontId="2"/>
  </si>
  <si>
    <t>内田　優陽</t>
    <rPh sb="0" eb="2">
      <t>ウチダ</t>
    </rPh>
    <rPh sb="3" eb="4">
      <t>ユウ</t>
    </rPh>
    <rPh sb="4" eb="5">
      <t>ヨウ</t>
    </rPh>
    <phoneticPr fontId="2"/>
  </si>
  <si>
    <t>坂入　綾音</t>
    <rPh sb="0" eb="2">
      <t>サカイリ</t>
    </rPh>
    <rPh sb="3" eb="4">
      <t>アヤ</t>
    </rPh>
    <rPh sb="4" eb="5">
      <t>オト</t>
    </rPh>
    <phoneticPr fontId="2"/>
  </si>
  <si>
    <t>佐々木　万里</t>
    <rPh sb="0" eb="3">
      <t>ササキ</t>
    </rPh>
    <rPh sb="4" eb="6">
      <t>バンリ</t>
    </rPh>
    <phoneticPr fontId="2"/>
  </si>
  <si>
    <t>田房　聖菜</t>
    <rPh sb="0" eb="2">
      <t>タフサ</t>
    </rPh>
    <rPh sb="3" eb="4">
      <t>セイ</t>
    </rPh>
    <rPh sb="4" eb="5">
      <t>ナ</t>
    </rPh>
    <phoneticPr fontId="2"/>
  </si>
  <si>
    <t>植田　彩花</t>
    <rPh sb="0" eb="2">
      <t>ウエダ</t>
    </rPh>
    <rPh sb="3" eb="5">
      <t>アヤカ</t>
    </rPh>
    <phoneticPr fontId="2"/>
  </si>
  <si>
    <t>清水　梓希</t>
    <rPh sb="0" eb="2">
      <t>シミズ</t>
    </rPh>
    <rPh sb="3" eb="4">
      <t>アズサ</t>
    </rPh>
    <rPh sb="4" eb="5">
      <t>ノゾミ</t>
    </rPh>
    <phoneticPr fontId="2"/>
  </si>
  <si>
    <t>垂水　陸空</t>
    <rPh sb="0" eb="2">
      <t>タルミ</t>
    </rPh>
    <rPh sb="3" eb="4">
      <t>リク</t>
    </rPh>
    <rPh sb="4" eb="5">
      <t>ソラ</t>
    </rPh>
    <phoneticPr fontId="2"/>
  </si>
  <si>
    <t>五十嵐　瑞姫</t>
    <rPh sb="0" eb="3">
      <t>イガラシ</t>
    </rPh>
    <rPh sb="4" eb="6">
      <t>ミズキ</t>
    </rPh>
    <phoneticPr fontId="2"/>
  </si>
  <si>
    <t>川上　英恵</t>
    <rPh sb="0" eb="2">
      <t>カワカミ</t>
    </rPh>
    <rPh sb="3" eb="5">
      <t>ハナエ</t>
    </rPh>
    <phoneticPr fontId="2"/>
  </si>
  <si>
    <t>小田長　心花</t>
    <rPh sb="0" eb="3">
      <t>オダナガ</t>
    </rPh>
    <rPh sb="4" eb="5">
      <t>ココロ</t>
    </rPh>
    <rPh sb="5" eb="6">
      <t>ハナ</t>
    </rPh>
    <phoneticPr fontId="2"/>
  </si>
  <si>
    <t>高松　和央</t>
    <rPh sb="0" eb="2">
      <t>タカマツ</t>
    </rPh>
    <rPh sb="3" eb="4">
      <t>ワ</t>
    </rPh>
    <rPh sb="4" eb="5">
      <t>オウ</t>
    </rPh>
    <phoneticPr fontId="2"/>
  </si>
  <si>
    <t>倉橋　和希</t>
    <rPh sb="0" eb="2">
      <t>クラハシ</t>
    </rPh>
    <rPh sb="3" eb="4">
      <t>ワ</t>
    </rPh>
    <phoneticPr fontId="2"/>
  </si>
  <si>
    <t>遠藤　遥菜</t>
    <rPh sb="0" eb="2">
      <t>エンドウ</t>
    </rPh>
    <rPh sb="3" eb="4">
      <t>ハル</t>
    </rPh>
    <rPh sb="4" eb="5">
      <t>ナ</t>
    </rPh>
    <phoneticPr fontId="2"/>
  </si>
  <si>
    <t>三浦　菜乃果</t>
    <rPh sb="0" eb="2">
      <t>ミウラ</t>
    </rPh>
    <rPh sb="3" eb="4">
      <t>ナ</t>
    </rPh>
    <rPh sb="4" eb="5">
      <t>ノ</t>
    </rPh>
    <rPh sb="5" eb="6">
      <t>ハ</t>
    </rPh>
    <phoneticPr fontId="2"/>
  </si>
  <si>
    <t>山下　洸姫</t>
    <rPh sb="0" eb="2">
      <t>ヤマシタ</t>
    </rPh>
    <rPh sb="3" eb="4">
      <t>コウ</t>
    </rPh>
    <rPh sb="4" eb="5">
      <t>ヒメ</t>
    </rPh>
    <phoneticPr fontId="2"/>
  </si>
  <si>
    <t>山下　未結</t>
    <rPh sb="0" eb="2">
      <t>ヤマシタ</t>
    </rPh>
    <rPh sb="3" eb="4">
      <t>ミ</t>
    </rPh>
    <rPh sb="4" eb="5">
      <t>ユイ</t>
    </rPh>
    <phoneticPr fontId="2"/>
  </si>
  <si>
    <t>柴田　和嘉子</t>
    <rPh sb="0" eb="2">
      <t>シバタ</t>
    </rPh>
    <rPh sb="3" eb="6">
      <t>ワカコ</t>
    </rPh>
    <phoneticPr fontId="2"/>
  </si>
  <si>
    <t>小宮山　敦大</t>
    <rPh sb="0" eb="3">
      <t>コミヤマ</t>
    </rPh>
    <rPh sb="4" eb="6">
      <t>アツヒロ</t>
    </rPh>
    <phoneticPr fontId="2"/>
  </si>
  <si>
    <t>嶋屋　涼子</t>
    <rPh sb="0" eb="2">
      <t>シマヤ</t>
    </rPh>
    <rPh sb="3" eb="5">
      <t>リョウコ</t>
    </rPh>
    <phoneticPr fontId="2"/>
  </si>
  <si>
    <t>大瀬　きらら</t>
    <rPh sb="0" eb="2">
      <t>オオセ</t>
    </rPh>
    <phoneticPr fontId="2"/>
  </si>
  <si>
    <t>𠮷田　仁子</t>
    <rPh sb="2" eb="3">
      <t>タ</t>
    </rPh>
    <rPh sb="4" eb="5">
      <t>ジン</t>
    </rPh>
    <rPh sb="5" eb="6">
      <t>コ</t>
    </rPh>
    <phoneticPr fontId="2"/>
  </si>
  <si>
    <t>鈴木　桃寧</t>
    <rPh sb="0" eb="2">
      <t>スズキ</t>
    </rPh>
    <rPh sb="3" eb="4">
      <t>モモ</t>
    </rPh>
    <rPh sb="4" eb="5">
      <t>ネ</t>
    </rPh>
    <phoneticPr fontId="2"/>
  </si>
  <si>
    <t>手代木　幸</t>
    <rPh sb="0" eb="1">
      <t>テ</t>
    </rPh>
    <rPh sb="1" eb="2">
      <t>ヨ</t>
    </rPh>
    <rPh sb="2" eb="3">
      <t>キ</t>
    </rPh>
    <rPh sb="4" eb="5">
      <t>サチ</t>
    </rPh>
    <phoneticPr fontId="2"/>
  </si>
  <si>
    <t>黒川　夢加</t>
    <rPh sb="0" eb="2">
      <t>クロカワ</t>
    </rPh>
    <rPh sb="3" eb="4">
      <t>ユメ</t>
    </rPh>
    <rPh sb="4" eb="5">
      <t>カ</t>
    </rPh>
    <phoneticPr fontId="2"/>
  </si>
  <si>
    <t>傳田　乃彩</t>
    <rPh sb="0" eb="2">
      <t>デンダ</t>
    </rPh>
    <rPh sb="3" eb="4">
      <t>ノ</t>
    </rPh>
    <rPh sb="4" eb="5">
      <t>アヤ</t>
    </rPh>
    <phoneticPr fontId="2"/>
  </si>
  <si>
    <t>中西　理人</t>
    <rPh sb="0" eb="2">
      <t>ナカニシ</t>
    </rPh>
    <rPh sb="3" eb="4">
      <t>リ</t>
    </rPh>
    <rPh sb="4" eb="5">
      <t>ヒト</t>
    </rPh>
    <phoneticPr fontId="2"/>
  </si>
  <si>
    <t>谷口　心爽</t>
    <rPh sb="0" eb="2">
      <t>タニグチ</t>
    </rPh>
    <rPh sb="3" eb="4">
      <t>ココロ</t>
    </rPh>
    <rPh sb="4" eb="5">
      <t>ソウ</t>
    </rPh>
    <phoneticPr fontId="2"/>
  </si>
  <si>
    <t>石橋　蓮</t>
    <rPh sb="0" eb="2">
      <t>イシバシ</t>
    </rPh>
    <rPh sb="3" eb="4">
      <t>レン</t>
    </rPh>
    <phoneticPr fontId="2"/>
  </si>
  <si>
    <t>田畑　真鈴</t>
    <rPh sb="0" eb="2">
      <t>タバタ</t>
    </rPh>
    <rPh sb="3" eb="4">
      <t>マ</t>
    </rPh>
    <rPh sb="4" eb="5">
      <t>スズ</t>
    </rPh>
    <phoneticPr fontId="2"/>
  </si>
  <si>
    <t>山本　千陽</t>
    <rPh sb="0" eb="2">
      <t>ヤマモト</t>
    </rPh>
    <rPh sb="3" eb="4">
      <t>セン</t>
    </rPh>
    <rPh sb="4" eb="5">
      <t>ヨウ</t>
    </rPh>
    <phoneticPr fontId="2"/>
  </si>
  <si>
    <t>松本　莞奈</t>
    <rPh sb="0" eb="2">
      <t>マツモト</t>
    </rPh>
    <rPh sb="3" eb="4">
      <t>カン</t>
    </rPh>
    <rPh sb="4" eb="5">
      <t>ナ</t>
    </rPh>
    <phoneticPr fontId="2"/>
  </si>
  <si>
    <t>習田　愛乃</t>
    <rPh sb="0" eb="1">
      <t>ナラ</t>
    </rPh>
    <rPh sb="1" eb="2">
      <t>タ</t>
    </rPh>
    <rPh sb="3" eb="4">
      <t>アイ</t>
    </rPh>
    <rPh sb="4" eb="5">
      <t>ノ</t>
    </rPh>
    <phoneticPr fontId="2"/>
  </si>
  <si>
    <t>土井　優理</t>
    <rPh sb="0" eb="2">
      <t>ドイ</t>
    </rPh>
    <rPh sb="3" eb="4">
      <t>ユウ</t>
    </rPh>
    <rPh sb="4" eb="5">
      <t>リ</t>
    </rPh>
    <phoneticPr fontId="2"/>
  </si>
  <si>
    <t>川﨑　千鶴</t>
    <rPh sb="0" eb="2">
      <t>カワサキ</t>
    </rPh>
    <rPh sb="3" eb="5">
      <t>チヅル</t>
    </rPh>
    <phoneticPr fontId="2"/>
  </si>
  <si>
    <t>髙橋　こはる</t>
    <rPh sb="0" eb="2">
      <t>タカハシ</t>
    </rPh>
    <phoneticPr fontId="2"/>
  </si>
  <si>
    <t>桜庭　禄碩</t>
    <rPh sb="0" eb="2">
      <t>サクラバ</t>
    </rPh>
    <rPh sb="3" eb="4">
      <t>ロク</t>
    </rPh>
    <rPh sb="4" eb="5">
      <t>セキ</t>
    </rPh>
    <phoneticPr fontId="2"/>
  </si>
  <si>
    <t>是澤　伶映</t>
    <rPh sb="0" eb="1">
      <t>コレ</t>
    </rPh>
    <rPh sb="1" eb="2">
      <t>サワ</t>
    </rPh>
    <rPh sb="3" eb="4">
      <t>レイ</t>
    </rPh>
    <rPh sb="4" eb="5">
      <t>エイ</t>
    </rPh>
    <phoneticPr fontId="2"/>
  </si>
  <si>
    <t>野添　姫花</t>
    <rPh sb="0" eb="2">
      <t>ノゾエ</t>
    </rPh>
    <rPh sb="3" eb="4">
      <t>ヒメ</t>
    </rPh>
    <rPh sb="4" eb="5">
      <t>ハナ</t>
    </rPh>
    <phoneticPr fontId="2"/>
  </si>
  <si>
    <t>佐久本　嘉月</t>
    <rPh sb="0" eb="3">
      <t>サクモト</t>
    </rPh>
    <rPh sb="4" eb="5">
      <t>カ</t>
    </rPh>
    <rPh sb="5" eb="6">
      <t>ツキ</t>
    </rPh>
    <phoneticPr fontId="2"/>
  </si>
  <si>
    <t>谷　和佳乃</t>
    <rPh sb="0" eb="1">
      <t>タニ</t>
    </rPh>
    <rPh sb="2" eb="3">
      <t>ワ</t>
    </rPh>
    <rPh sb="3" eb="4">
      <t>カ</t>
    </rPh>
    <rPh sb="4" eb="5">
      <t>ノ</t>
    </rPh>
    <phoneticPr fontId="2"/>
  </si>
  <si>
    <t>長谷　美波</t>
    <rPh sb="0" eb="2">
      <t>ハセ</t>
    </rPh>
    <rPh sb="3" eb="5">
      <t>ミナミ</t>
    </rPh>
    <phoneticPr fontId="2"/>
  </si>
  <si>
    <t>村井　彩夏</t>
    <rPh sb="0" eb="2">
      <t>ムライ</t>
    </rPh>
    <rPh sb="3" eb="4">
      <t>アヤ</t>
    </rPh>
    <rPh sb="4" eb="5">
      <t>ナツ</t>
    </rPh>
    <phoneticPr fontId="2"/>
  </si>
  <si>
    <t>山宮　叶子</t>
    <rPh sb="0" eb="2">
      <t>ヤマミヤ</t>
    </rPh>
    <rPh sb="3" eb="4">
      <t>カノウ</t>
    </rPh>
    <rPh sb="4" eb="5">
      <t>コ</t>
    </rPh>
    <phoneticPr fontId="2"/>
  </si>
  <si>
    <t>廣瀬　郁美</t>
    <rPh sb="0" eb="2">
      <t>ヒロセ</t>
    </rPh>
    <rPh sb="3" eb="4">
      <t>イク</t>
    </rPh>
    <rPh sb="4" eb="5">
      <t>ミ</t>
    </rPh>
    <phoneticPr fontId="2"/>
  </si>
  <si>
    <t>廣田　京香</t>
    <rPh sb="0" eb="2">
      <t>ヒロタ</t>
    </rPh>
    <rPh sb="3" eb="4">
      <t>キョウ</t>
    </rPh>
    <rPh sb="4" eb="5">
      <t>カ</t>
    </rPh>
    <phoneticPr fontId="2"/>
  </si>
  <si>
    <t>天使のにもつ</t>
    <rPh sb="0" eb="2">
      <t>テンシ</t>
    </rPh>
    <phoneticPr fontId="2"/>
  </si>
  <si>
    <t>平和のバトン</t>
    <rPh sb="0" eb="2">
      <t>ヘイワ</t>
    </rPh>
    <phoneticPr fontId="2"/>
  </si>
  <si>
    <t>11番目の取引</t>
    <rPh sb="2" eb="4">
      <t>バンメ</t>
    </rPh>
    <rPh sb="5" eb="7">
      <t>トリヒキ</t>
    </rPh>
    <phoneticPr fontId="2"/>
  </si>
  <si>
    <t>平和のバトン</t>
    <rPh sb="0" eb="2">
      <t>ヘイワ</t>
    </rPh>
    <phoneticPr fontId="4"/>
  </si>
  <si>
    <t>天使のにもつ</t>
    <rPh sb="0" eb="2">
      <t>テンシ</t>
    </rPh>
    <phoneticPr fontId="4"/>
  </si>
  <si>
    <t>無知でいること</t>
    <rPh sb="0" eb="2">
      <t>ムチ</t>
    </rPh>
    <phoneticPr fontId="2"/>
  </si>
  <si>
    <t>「知る」ということ</t>
    <rPh sb="1" eb="2">
      <t>シ</t>
    </rPh>
    <phoneticPr fontId="2"/>
  </si>
  <si>
    <t>心から人を愛するために</t>
    <rPh sb="0" eb="1">
      <t>ココロ</t>
    </rPh>
    <rPh sb="3" eb="4">
      <t>ヒト</t>
    </rPh>
    <rPh sb="5" eb="6">
      <t>アイ</t>
    </rPh>
    <phoneticPr fontId="2"/>
  </si>
  <si>
    <t>本に救われる</t>
    <rPh sb="0" eb="1">
      <t>ホン</t>
    </rPh>
    <rPh sb="2" eb="3">
      <t>スク</t>
    </rPh>
    <phoneticPr fontId="2"/>
  </si>
  <si>
    <t>諦めることを、前向きに</t>
    <rPh sb="0" eb="1">
      <t>アキラ</t>
    </rPh>
    <rPh sb="7" eb="9">
      <t>マエム</t>
    </rPh>
    <phoneticPr fontId="2"/>
  </si>
  <si>
    <t>自分色の花を咲かせて</t>
    <rPh sb="0" eb="2">
      <t>ジブン</t>
    </rPh>
    <rPh sb="2" eb="3">
      <t>イロ</t>
    </rPh>
    <rPh sb="4" eb="5">
      <t>ハナ</t>
    </rPh>
    <rPh sb="6" eb="7">
      <t>サ</t>
    </rPh>
    <phoneticPr fontId="2"/>
  </si>
  <si>
    <t>ちび王子が教えてくれること</t>
    <rPh sb="2" eb="4">
      <t>オウジ</t>
    </rPh>
    <rPh sb="5" eb="6">
      <t>オシ</t>
    </rPh>
    <phoneticPr fontId="2"/>
  </si>
  <si>
    <t>苦しむ勇気</t>
    <rPh sb="0" eb="1">
      <t>クル</t>
    </rPh>
    <rPh sb="3" eb="5">
      <t>ユウキ</t>
    </rPh>
    <phoneticPr fontId="2"/>
  </si>
  <si>
    <t>『仮面』に隠した思い</t>
    <rPh sb="1" eb="3">
      <t>カメン</t>
    </rPh>
    <rPh sb="5" eb="6">
      <t>カク</t>
    </rPh>
    <rPh sb="8" eb="9">
      <t>オモ</t>
    </rPh>
    <phoneticPr fontId="2"/>
  </si>
  <si>
    <t>天才から受けた影響</t>
    <rPh sb="0" eb="2">
      <t>テンサイ</t>
    </rPh>
    <rPh sb="4" eb="5">
      <t>ウ</t>
    </rPh>
    <rPh sb="7" eb="9">
      <t>エイキョウ</t>
    </rPh>
    <phoneticPr fontId="2"/>
  </si>
  <si>
    <t>限界を越える努力―『アドリブ』を読んで―</t>
    <rPh sb="0" eb="2">
      <t>ゲンカイ</t>
    </rPh>
    <rPh sb="3" eb="4">
      <t>コ</t>
    </rPh>
    <rPh sb="6" eb="8">
      <t>ドリョク</t>
    </rPh>
    <rPh sb="16" eb="17">
      <t>ヨ</t>
    </rPh>
    <phoneticPr fontId="2"/>
  </si>
  <si>
    <t>「無鉄砲」の意味を知って</t>
    <rPh sb="1" eb="2">
      <t>ム</t>
    </rPh>
    <rPh sb="2" eb="4">
      <t>テッポウ</t>
    </rPh>
    <rPh sb="6" eb="8">
      <t>イミ</t>
    </rPh>
    <rPh sb="9" eb="10">
      <t>シ</t>
    </rPh>
    <phoneticPr fontId="2"/>
  </si>
  <si>
    <t>必要だと思うより、少しだけ余分に人に親切に</t>
    <rPh sb="0" eb="2">
      <t>ヒツヨウ</t>
    </rPh>
    <rPh sb="4" eb="5">
      <t>オモ</t>
    </rPh>
    <rPh sb="9" eb="10">
      <t>スコ</t>
    </rPh>
    <rPh sb="13" eb="15">
      <t>ヨブン</t>
    </rPh>
    <rPh sb="16" eb="17">
      <t>ヒト</t>
    </rPh>
    <rPh sb="18" eb="20">
      <t>シンセツ</t>
    </rPh>
    <phoneticPr fontId="2"/>
  </si>
  <si>
    <t>八日間の記録</t>
    <rPh sb="0" eb="2">
      <t>ヨウカ</t>
    </rPh>
    <rPh sb="2" eb="3">
      <t>カン</t>
    </rPh>
    <rPh sb="4" eb="6">
      <t>キロク</t>
    </rPh>
    <phoneticPr fontId="2"/>
  </si>
  <si>
    <t>家族の在り方って自由</t>
    <rPh sb="0" eb="2">
      <t>カゾク</t>
    </rPh>
    <rPh sb="3" eb="4">
      <t>ア</t>
    </rPh>
    <rPh sb="5" eb="6">
      <t>カタ</t>
    </rPh>
    <rPh sb="8" eb="10">
      <t>ジユウ</t>
    </rPh>
    <phoneticPr fontId="2"/>
  </si>
  <si>
    <t>唯一生き残ることができるのは</t>
    <rPh sb="0" eb="2">
      <t>ユイイツ</t>
    </rPh>
    <rPh sb="2" eb="3">
      <t>イ</t>
    </rPh>
    <rPh sb="4" eb="5">
      <t>ノコ</t>
    </rPh>
    <phoneticPr fontId="2"/>
  </si>
  <si>
    <t>私らしく</t>
    <rPh sb="0" eb="1">
      <t>ワタシ</t>
    </rPh>
    <phoneticPr fontId="2"/>
  </si>
  <si>
    <t>「群れ」に生きる僕たち</t>
    <rPh sb="1" eb="2">
      <t>ムレ</t>
    </rPh>
    <rPh sb="5" eb="6">
      <t>イ</t>
    </rPh>
    <rPh sb="8" eb="9">
      <t>ボク</t>
    </rPh>
    <phoneticPr fontId="2"/>
  </si>
  <si>
    <t>「美しさ」の意味</t>
    <rPh sb="1" eb="2">
      <t>ビ</t>
    </rPh>
    <rPh sb="6" eb="8">
      <t>イミ</t>
    </rPh>
    <phoneticPr fontId="2"/>
  </si>
  <si>
    <t>二日月が照らしたのは</t>
    <rPh sb="0" eb="2">
      <t>フツカ</t>
    </rPh>
    <rPh sb="2" eb="3">
      <t>ツキ</t>
    </rPh>
    <rPh sb="4" eb="5">
      <t>テ</t>
    </rPh>
    <phoneticPr fontId="2"/>
  </si>
  <si>
    <t>400km上空より</t>
    <rPh sb="5" eb="7">
      <t>ジョウクウ</t>
    </rPh>
    <phoneticPr fontId="2"/>
  </si>
  <si>
    <t>言葉に宿る力</t>
    <rPh sb="0" eb="2">
      <t>コトバ</t>
    </rPh>
    <rPh sb="3" eb="4">
      <t>ヤド</t>
    </rPh>
    <rPh sb="5" eb="6">
      <t>リキ</t>
    </rPh>
    <phoneticPr fontId="2"/>
  </si>
  <si>
    <t>本当の愛とは</t>
    <rPh sb="0" eb="2">
      <t>ホントウ</t>
    </rPh>
    <rPh sb="3" eb="4">
      <t>アイ</t>
    </rPh>
    <phoneticPr fontId="2"/>
  </si>
  <si>
    <t>生命の誕生</t>
    <rPh sb="0" eb="2">
      <t>セイメイ</t>
    </rPh>
    <rPh sb="3" eb="5">
      <t>タンジョウ</t>
    </rPh>
    <phoneticPr fontId="2"/>
  </si>
  <si>
    <t>「明るい未来」を目指して</t>
    <rPh sb="1" eb="2">
      <t>アカ</t>
    </rPh>
    <rPh sb="4" eb="6">
      <t>ミライ</t>
    </rPh>
    <rPh sb="8" eb="10">
      <t>メザ</t>
    </rPh>
    <phoneticPr fontId="2"/>
  </si>
  <si>
    <t>私にとってのフニクリフニクラ</t>
    <rPh sb="0" eb="1">
      <t>シ</t>
    </rPh>
    <phoneticPr fontId="2"/>
  </si>
  <si>
    <t>「舟を編む」を読んで</t>
    <rPh sb="1" eb="2">
      <t>フネ</t>
    </rPh>
    <rPh sb="3" eb="4">
      <t>ア</t>
    </rPh>
    <rPh sb="7" eb="8">
      <t>ヨ</t>
    </rPh>
    <phoneticPr fontId="2"/>
  </si>
  <si>
    <t>つながるつなげる</t>
  </si>
  <si>
    <t>私だけのもの</t>
    <rPh sb="0" eb="1">
      <t>ワタシ</t>
    </rPh>
    <phoneticPr fontId="2"/>
  </si>
  <si>
    <t>人生を変えた「青い鳥」</t>
    <rPh sb="0" eb="2">
      <t>ジンセイ</t>
    </rPh>
    <rPh sb="3" eb="4">
      <t>カ</t>
    </rPh>
    <rPh sb="7" eb="8">
      <t>アオ</t>
    </rPh>
    <rPh sb="9" eb="10">
      <t>トリ</t>
    </rPh>
    <phoneticPr fontId="2"/>
  </si>
  <si>
    <t>僕の使命</t>
    <rPh sb="0" eb="1">
      <t>ボク</t>
    </rPh>
    <rPh sb="2" eb="4">
      <t>シメイ</t>
    </rPh>
    <phoneticPr fontId="2"/>
  </si>
  <si>
    <t>夏</t>
    <rPh sb="0" eb="1">
      <t>ナツ</t>
    </rPh>
    <phoneticPr fontId="2"/>
  </si>
  <si>
    <t>魔女修行</t>
    <rPh sb="0" eb="2">
      <t>マジョ</t>
    </rPh>
    <rPh sb="2" eb="4">
      <t>シュギョウ</t>
    </rPh>
    <phoneticPr fontId="2"/>
  </si>
  <si>
    <t>僕は僕の舟を編む</t>
    <rPh sb="0" eb="1">
      <t>ボク</t>
    </rPh>
    <rPh sb="2" eb="3">
      <t>ボク</t>
    </rPh>
    <rPh sb="4" eb="5">
      <t>フネ</t>
    </rPh>
    <rPh sb="6" eb="7">
      <t>ア</t>
    </rPh>
    <phoneticPr fontId="2"/>
  </si>
  <si>
    <t>今、認め合うべき「多様性」</t>
    <rPh sb="0" eb="1">
      <t>イマ</t>
    </rPh>
    <rPh sb="2" eb="3">
      <t>ミト</t>
    </rPh>
    <rPh sb="4" eb="5">
      <t>ア</t>
    </rPh>
    <rPh sb="9" eb="12">
      <t>タヨウセイ</t>
    </rPh>
    <phoneticPr fontId="2"/>
  </si>
  <si>
    <t>コミュニケーションの力</t>
    <rPh sb="10" eb="11">
      <t>チカラ</t>
    </rPh>
    <phoneticPr fontId="2"/>
  </si>
  <si>
    <t>「幸せのありかたとは」</t>
    <rPh sb="1" eb="2">
      <t>シアワ</t>
    </rPh>
    <phoneticPr fontId="2"/>
  </si>
  <si>
    <t>夢を追いかけて</t>
    <rPh sb="0" eb="1">
      <t>ユメ</t>
    </rPh>
    <rPh sb="2" eb="3">
      <t>オ</t>
    </rPh>
    <phoneticPr fontId="2"/>
  </si>
  <si>
    <t>後悔に負けない</t>
    <rPh sb="0" eb="2">
      <t>コウカイ</t>
    </rPh>
    <rPh sb="3" eb="4">
      <t>マ</t>
    </rPh>
    <phoneticPr fontId="2"/>
  </si>
  <si>
    <t>私の夏の十五文字</t>
    <rPh sb="0" eb="1">
      <t>ワタシ</t>
    </rPh>
    <rPh sb="2" eb="3">
      <t>ナツ</t>
    </rPh>
    <rPh sb="4" eb="8">
      <t>ジュウゴモジ</t>
    </rPh>
    <phoneticPr fontId="2"/>
  </si>
  <si>
    <t>私の敵は</t>
    <rPh sb="0" eb="1">
      <t>ワタシ</t>
    </rPh>
    <rPh sb="2" eb="3">
      <t>テキ</t>
    </rPh>
    <phoneticPr fontId="2"/>
  </si>
  <si>
    <t>私のすすむ道</t>
    <rPh sb="0" eb="1">
      <t>ワタシ</t>
    </rPh>
    <rPh sb="5" eb="6">
      <t>ミチ</t>
    </rPh>
    <phoneticPr fontId="2"/>
  </si>
  <si>
    <t>本当の自分</t>
    <rPh sb="0" eb="2">
      <t>ホントウ</t>
    </rPh>
    <rPh sb="3" eb="5">
      <t>ジブン</t>
    </rPh>
    <phoneticPr fontId="2"/>
  </si>
  <si>
    <t>たった一枚のチケット</t>
    <rPh sb="3" eb="5">
      <t>イチマイ</t>
    </rPh>
    <phoneticPr fontId="2"/>
  </si>
  <si>
    <t>「普通じゃない」を認める強さ</t>
    <rPh sb="1" eb="3">
      <t>フツウ</t>
    </rPh>
    <rPh sb="9" eb="10">
      <t>ミト</t>
    </rPh>
    <rPh sb="12" eb="13">
      <t>ツヨ</t>
    </rPh>
    <phoneticPr fontId="2"/>
  </si>
  <si>
    <t>感情と向き合う</t>
    <rPh sb="0" eb="2">
      <t>カンジョウ</t>
    </rPh>
    <rPh sb="3" eb="4">
      <t>ム</t>
    </rPh>
    <rPh sb="5" eb="6">
      <t>ア</t>
    </rPh>
    <phoneticPr fontId="2"/>
  </si>
  <si>
    <t>カリプソが見つけた「強い心」</t>
    <rPh sb="5" eb="6">
      <t>ミ</t>
    </rPh>
    <rPh sb="10" eb="11">
      <t>ツヨ</t>
    </rPh>
    <rPh sb="12" eb="13">
      <t>ココロ</t>
    </rPh>
    <phoneticPr fontId="2"/>
  </si>
  <si>
    <t>自分らしく生きる</t>
    <rPh sb="0" eb="2">
      <t>ジブン</t>
    </rPh>
    <rPh sb="5" eb="6">
      <t>イ</t>
    </rPh>
    <phoneticPr fontId="2"/>
  </si>
  <si>
    <t>本当の意味で生きる</t>
    <rPh sb="0" eb="2">
      <t>ホントウ</t>
    </rPh>
    <rPh sb="3" eb="5">
      <t>イミ</t>
    </rPh>
    <rPh sb="6" eb="7">
      <t>イ</t>
    </rPh>
    <phoneticPr fontId="2"/>
  </si>
  <si>
    <t>「人間」とは…</t>
    <rPh sb="1" eb="3">
      <t>ニンゲン</t>
    </rPh>
    <phoneticPr fontId="2"/>
  </si>
  <si>
    <t>諦めない心</t>
    <rPh sb="0" eb="1">
      <t>アキラ</t>
    </rPh>
    <rPh sb="4" eb="5">
      <t>ココロ</t>
    </rPh>
    <phoneticPr fontId="2"/>
  </si>
  <si>
    <t>浄慶　栞</t>
    <rPh sb="0" eb="1">
      <t>キヨシ</t>
    </rPh>
    <rPh sb="1" eb="2">
      <t>ケイ</t>
    </rPh>
    <rPh sb="3" eb="4">
      <t>シオリ</t>
    </rPh>
    <phoneticPr fontId="2"/>
  </si>
  <si>
    <t>中西　こころ</t>
    <rPh sb="0" eb="2">
      <t>ナカニシ</t>
    </rPh>
    <phoneticPr fontId="2"/>
  </si>
  <si>
    <t>きみ江さん</t>
    <rPh sb="2" eb="3">
      <t>エ</t>
    </rPh>
    <phoneticPr fontId="2"/>
  </si>
  <si>
    <t>伊藤　羽那</t>
    <rPh sb="0" eb="2">
      <t>イトウ</t>
    </rPh>
    <rPh sb="3" eb="4">
      <t>ハネ</t>
    </rPh>
    <rPh sb="4" eb="5">
      <t>ナ</t>
    </rPh>
    <phoneticPr fontId="2"/>
  </si>
  <si>
    <t>奥野　美羽</t>
    <rPh sb="0" eb="2">
      <t>オクノ</t>
    </rPh>
    <rPh sb="3" eb="4">
      <t>ビ</t>
    </rPh>
    <rPh sb="4" eb="5">
      <t>ハネ</t>
    </rPh>
    <phoneticPr fontId="2"/>
  </si>
  <si>
    <t>居場所がほしい</t>
    <rPh sb="0" eb="3">
      <t>イバショ</t>
    </rPh>
    <phoneticPr fontId="2"/>
  </si>
  <si>
    <t>諦める力</t>
    <rPh sb="0" eb="1">
      <t>アキラ</t>
    </rPh>
    <rPh sb="3" eb="4">
      <t>リキ</t>
    </rPh>
    <phoneticPr fontId="2"/>
  </si>
  <si>
    <t>阿部　瑞希</t>
    <rPh sb="0" eb="2">
      <t>アベ</t>
    </rPh>
    <rPh sb="3" eb="5">
      <t>ミズキ</t>
    </rPh>
    <phoneticPr fontId="2"/>
  </si>
  <si>
    <t>髙橋　実桜</t>
    <rPh sb="0" eb="2">
      <t>タカハシ</t>
    </rPh>
    <rPh sb="3" eb="4">
      <t>ジツ</t>
    </rPh>
    <rPh sb="4" eb="5">
      <t>サクラ</t>
    </rPh>
    <phoneticPr fontId="2"/>
  </si>
  <si>
    <t>星の王子さま</t>
    <rPh sb="0" eb="1">
      <t>ホシ</t>
    </rPh>
    <rPh sb="2" eb="4">
      <t>オウジ</t>
    </rPh>
    <phoneticPr fontId="2"/>
  </si>
  <si>
    <t>上野　真琴</t>
    <rPh sb="0" eb="2">
      <t>ウエノ</t>
    </rPh>
    <rPh sb="3" eb="5">
      <t>マコト</t>
    </rPh>
    <phoneticPr fontId="2"/>
  </si>
  <si>
    <t>蔭地　由衣</t>
    <rPh sb="0" eb="1">
      <t>カゲ</t>
    </rPh>
    <rPh sb="1" eb="2">
      <t>チ</t>
    </rPh>
    <rPh sb="3" eb="4">
      <t>ユウ</t>
    </rPh>
    <rPh sb="4" eb="5">
      <t>イ</t>
    </rPh>
    <phoneticPr fontId="2"/>
  </si>
  <si>
    <t>僕は上手にしゃべれない</t>
    <rPh sb="0" eb="1">
      <t>ボク</t>
    </rPh>
    <rPh sb="2" eb="4">
      <t>ジョウズ</t>
    </rPh>
    <phoneticPr fontId="2"/>
  </si>
  <si>
    <t>垣見　咲苗</t>
    <rPh sb="0" eb="2">
      <t>カキミ</t>
    </rPh>
    <rPh sb="3" eb="4">
      <t>サ</t>
    </rPh>
    <rPh sb="4" eb="5">
      <t>ナエ</t>
    </rPh>
    <phoneticPr fontId="2"/>
  </si>
  <si>
    <t>バッテリーⅢ</t>
  </si>
  <si>
    <t>金井　侑里</t>
    <rPh sb="0" eb="2">
      <t>カナイ</t>
    </rPh>
    <rPh sb="3" eb="4">
      <t>ユウ</t>
    </rPh>
    <rPh sb="4" eb="5">
      <t>サト</t>
    </rPh>
    <phoneticPr fontId="2"/>
  </si>
  <si>
    <t>アドリブ</t>
  </si>
  <si>
    <t>檜物　陽</t>
    <rPh sb="0" eb="2">
      <t>ヒモノ</t>
    </rPh>
    <rPh sb="3" eb="4">
      <t>ヨウ</t>
    </rPh>
    <phoneticPr fontId="2"/>
  </si>
  <si>
    <t>坊っちゃん</t>
    <rPh sb="0" eb="1">
      <t>ボッ</t>
    </rPh>
    <phoneticPr fontId="2"/>
  </si>
  <si>
    <t>伊勢　華</t>
    <rPh sb="0" eb="2">
      <t>イセ</t>
    </rPh>
    <rPh sb="3" eb="4">
      <t>ハナ</t>
    </rPh>
    <phoneticPr fontId="2"/>
  </si>
  <si>
    <t>糸川　明日花</t>
    <rPh sb="0" eb="1">
      <t>イト</t>
    </rPh>
    <rPh sb="1" eb="2">
      <t>カワ</t>
    </rPh>
    <rPh sb="3" eb="5">
      <t>アス</t>
    </rPh>
    <rPh sb="5" eb="6">
      <t>ハナ</t>
    </rPh>
    <phoneticPr fontId="2"/>
  </si>
  <si>
    <t>空が、赤く、焼けて</t>
    <rPh sb="0" eb="1">
      <t>ソラ</t>
    </rPh>
    <rPh sb="3" eb="4">
      <t>アカ</t>
    </rPh>
    <rPh sb="6" eb="7">
      <t>ヤ</t>
    </rPh>
    <phoneticPr fontId="2"/>
  </si>
  <si>
    <t>藤村　陽輝</t>
    <rPh sb="0" eb="2">
      <t>フジムラ</t>
    </rPh>
    <rPh sb="3" eb="4">
      <t>ヨウ</t>
    </rPh>
    <rPh sb="4" eb="5">
      <t>テル</t>
    </rPh>
    <phoneticPr fontId="2"/>
  </si>
  <si>
    <t>そして、バトンは渡された</t>
    <rPh sb="8" eb="9">
      <t>ワタ</t>
    </rPh>
    <phoneticPr fontId="2"/>
  </si>
  <si>
    <t>水野　真理</t>
    <rPh sb="0" eb="2">
      <t>ミズノ</t>
    </rPh>
    <rPh sb="3" eb="5">
      <t>マリ</t>
    </rPh>
    <phoneticPr fontId="2"/>
  </si>
  <si>
    <t>チーズはどこへ消えた？</t>
    <rPh sb="7" eb="8">
      <t>キ</t>
    </rPh>
    <phoneticPr fontId="2"/>
  </si>
  <si>
    <t>小野寺　夏実</t>
    <rPh sb="0" eb="3">
      <t>オノデラ</t>
    </rPh>
    <rPh sb="4" eb="5">
      <t>ナツ</t>
    </rPh>
    <rPh sb="5" eb="6">
      <t>ミ</t>
    </rPh>
    <phoneticPr fontId="2"/>
  </si>
  <si>
    <t>池田　惟吹</t>
    <rPh sb="0" eb="2">
      <t>イケダ</t>
    </rPh>
    <rPh sb="3" eb="4">
      <t>タダ</t>
    </rPh>
    <rPh sb="4" eb="5">
      <t>スイ</t>
    </rPh>
    <phoneticPr fontId="2"/>
  </si>
  <si>
    <t>僕は、そして僕たちはどう生きるか</t>
    <rPh sb="0" eb="1">
      <t>ボク</t>
    </rPh>
    <rPh sb="6" eb="7">
      <t>ボク</t>
    </rPh>
    <rPh sb="12" eb="13">
      <t>イ</t>
    </rPh>
    <phoneticPr fontId="2"/>
  </si>
  <si>
    <t>山根　知歩</t>
    <rPh sb="0" eb="2">
      <t>ヤマネ</t>
    </rPh>
    <rPh sb="3" eb="4">
      <t>シル</t>
    </rPh>
    <rPh sb="4" eb="5">
      <t>アユ</t>
    </rPh>
    <phoneticPr fontId="2"/>
  </si>
  <si>
    <t>線は、僕を描く</t>
    <rPh sb="0" eb="1">
      <t>セン</t>
    </rPh>
    <rPh sb="3" eb="4">
      <t>ボク</t>
    </rPh>
    <rPh sb="5" eb="6">
      <t>エガ</t>
    </rPh>
    <phoneticPr fontId="2"/>
  </si>
  <si>
    <t>前田　海杜</t>
    <rPh sb="0" eb="2">
      <t>マエダ</t>
    </rPh>
    <rPh sb="3" eb="4">
      <t>ウミ</t>
    </rPh>
    <rPh sb="4" eb="5">
      <t>モリ</t>
    </rPh>
    <phoneticPr fontId="2"/>
  </si>
  <si>
    <t>二日月</t>
    <rPh sb="0" eb="2">
      <t>フツカ</t>
    </rPh>
    <rPh sb="2" eb="3">
      <t>ツキ</t>
    </rPh>
    <phoneticPr fontId="2"/>
  </si>
  <si>
    <t>笹川　若葉</t>
    <rPh sb="0" eb="2">
      <t>ササガワ</t>
    </rPh>
    <rPh sb="3" eb="5">
      <t>ワカバ</t>
    </rPh>
    <phoneticPr fontId="2"/>
  </si>
  <si>
    <t>星宙の飛行士</t>
    <rPh sb="0" eb="1">
      <t>ホシ</t>
    </rPh>
    <rPh sb="1" eb="2">
      <t>チュウ</t>
    </rPh>
    <rPh sb="3" eb="6">
      <t>ヒコウシ</t>
    </rPh>
    <phoneticPr fontId="2"/>
  </si>
  <si>
    <t>矢吹　暁</t>
    <rPh sb="0" eb="2">
      <t>ヤブキ</t>
    </rPh>
    <rPh sb="3" eb="4">
      <t>キョウ</t>
    </rPh>
    <phoneticPr fontId="2"/>
  </si>
  <si>
    <t>戸崎　菜々子</t>
    <rPh sb="0" eb="2">
      <t>トサキ</t>
    </rPh>
    <rPh sb="3" eb="6">
      <t>ナナコ</t>
    </rPh>
    <phoneticPr fontId="2"/>
  </si>
  <si>
    <t>愛を知らない</t>
    <rPh sb="0" eb="1">
      <t>アイ</t>
    </rPh>
    <rPh sb="2" eb="3">
      <t>シ</t>
    </rPh>
    <phoneticPr fontId="2"/>
  </si>
  <si>
    <t>韓　七海</t>
    <rPh sb="0" eb="1">
      <t>カン</t>
    </rPh>
    <rPh sb="2" eb="4">
      <t>ナナウミ</t>
    </rPh>
    <phoneticPr fontId="2"/>
  </si>
  <si>
    <t>手のひらの赤ちゃん</t>
    <rPh sb="0" eb="1">
      <t>テ</t>
    </rPh>
    <rPh sb="5" eb="6">
      <t>アカ</t>
    </rPh>
    <phoneticPr fontId="2"/>
  </si>
  <si>
    <t>安発　沙友里</t>
    <rPh sb="0" eb="1">
      <t>アン</t>
    </rPh>
    <rPh sb="1" eb="2">
      <t>ハツ</t>
    </rPh>
    <rPh sb="3" eb="6">
      <t>サユリ</t>
    </rPh>
    <phoneticPr fontId="2"/>
  </si>
  <si>
    <t>つくられた心＝Artificial soul</t>
    <rPh sb="5" eb="6">
      <t>ココロ</t>
    </rPh>
    <phoneticPr fontId="2"/>
  </si>
  <si>
    <t>五安城　琴未</t>
    <rPh sb="0" eb="3">
      <t>イナギ</t>
    </rPh>
    <rPh sb="4" eb="5">
      <t>コト</t>
    </rPh>
    <rPh sb="5" eb="6">
      <t>ミ</t>
    </rPh>
    <phoneticPr fontId="2"/>
  </si>
  <si>
    <t>森田　記粋</t>
    <rPh sb="0" eb="2">
      <t>モリタ</t>
    </rPh>
    <rPh sb="3" eb="4">
      <t>キ</t>
    </rPh>
    <rPh sb="4" eb="5">
      <t>イキ</t>
    </rPh>
    <phoneticPr fontId="2"/>
  </si>
  <si>
    <t>舟を編む</t>
    <rPh sb="0" eb="1">
      <t>フネ</t>
    </rPh>
    <rPh sb="2" eb="3">
      <t>ア</t>
    </rPh>
    <phoneticPr fontId="2"/>
  </si>
  <si>
    <t>森本　唯愛</t>
    <rPh sb="0" eb="2">
      <t>モリモト</t>
    </rPh>
    <rPh sb="3" eb="4">
      <t>ユイ</t>
    </rPh>
    <rPh sb="4" eb="5">
      <t>アイ</t>
    </rPh>
    <phoneticPr fontId="2"/>
  </si>
  <si>
    <t>父さんの手紙はぜんぶおぼえた</t>
    <rPh sb="0" eb="1">
      <t>トウ</t>
    </rPh>
    <rPh sb="4" eb="6">
      <t>テガミ</t>
    </rPh>
    <phoneticPr fontId="2"/>
  </si>
  <si>
    <t>中村　月乃</t>
    <rPh sb="0" eb="2">
      <t>ナカムラ</t>
    </rPh>
    <rPh sb="3" eb="4">
      <t>ツキ</t>
    </rPh>
    <rPh sb="4" eb="5">
      <t>ノ</t>
    </rPh>
    <phoneticPr fontId="2"/>
  </si>
  <si>
    <t>流浪の月</t>
    <rPh sb="0" eb="2">
      <t>ルロウ</t>
    </rPh>
    <rPh sb="3" eb="4">
      <t>ツキ</t>
    </rPh>
    <phoneticPr fontId="2"/>
  </si>
  <si>
    <t>茂山　聖菜</t>
    <rPh sb="0" eb="2">
      <t>シゲヤマ</t>
    </rPh>
    <rPh sb="3" eb="4">
      <t>セイ</t>
    </rPh>
    <rPh sb="4" eb="5">
      <t>ナ</t>
    </rPh>
    <phoneticPr fontId="2"/>
  </si>
  <si>
    <t>河西　俊太朗</t>
    <rPh sb="0" eb="2">
      <t>カサイ</t>
    </rPh>
    <rPh sb="3" eb="6">
      <t>シュンタロウ</t>
    </rPh>
    <phoneticPr fontId="2"/>
  </si>
  <si>
    <t>自由への道</t>
    <rPh sb="0" eb="2">
      <t>ジユウ</t>
    </rPh>
    <rPh sb="4" eb="5">
      <t>ミチ</t>
    </rPh>
    <phoneticPr fontId="2"/>
  </si>
  <si>
    <t>谷口　小優子</t>
    <rPh sb="0" eb="2">
      <t>タニグチ</t>
    </rPh>
    <rPh sb="3" eb="4">
      <t>ショウ</t>
    </rPh>
    <rPh sb="4" eb="6">
      <t>ユウコ</t>
    </rPh>
    <phoneticPr fontId="2"/>
  </si>
  <si>
    <t>甲斐　翼</t>
    <rPh sb="0" eb="2">
      <t>カイ</t>
    </rPh>
    <rPh sb="3" eb="4">
      <t>ツバサ</t>
    </rPh>
    <phoneticPr fontId="2"/>
  </si>
  <si>
    <t>西の魔女が死んだ</t>
    <rPh sb="0" eb="1">
      <t>ニシ</t>
    </rPh>
    <rPh sb="2" eb="4">
      <t>マジョ</t>
    </rPh>
    <rPh sb="5" eb="6">
      <t>シ</t>
    </rPh>
    <phoneticPr fontId="2"/>
  </si>
  <si>
    <t>藤田　光一郎</t>
    <rPh sb="0" eb="2">
      <t>フジタ</t>
    </rPh>
    <rPh sb="3" eb="6">
      <t>コウイチロウ</t>
    </rPh>
    <phoneticPr fontId="2"/>
  </si>
  <si>
    <t>柏熊　美桜</t>
    <rPh sb="0" eb="1">
      <t>カシワ</t>
    </rPh>
    <rPh sb="1" eb="2">
      <t>クマ</t>
    </rPh>
    <rPh sb="3" eb="4">
      <t>ビ</t>
    </rPh>
    <rPh sb="4" eb="5">
      <t>サクラ</t>
    </rPh>
    <phoneticPr fontId="2"/>
  </si>
  <si>
    <t>髙橋　英佑</t>
    <rPh sb="0" eb="2">
      <t>タカハシ</t>
    </rPh>
    <rPh sb="3" eb="4">
      <t>エイ</t>
    </rPh>
    <rPh sb="4" eb="5">
      <t>ユウ</t>
    </rPh>
    <phoneticPr fontId="2"/>
  </si>
  <si>
    <t>言葉で治療する</t>
    <rPh sb="0" eb="2">
      <t>コトバ</t>
    </rPh>
    <rPh sb="3" eb="5">
      <t>チリョウ</t>
    </rPh>
    <phoneticPr fontId="2"/>
  </si>
  <si>
    <t>湯目　航生</t>
    <rPh sb="0" eb="1">
      <t>ユ</t>
    </rPh>
    <rPh sb="1" eb="2">
      <t>メ</t>
    </rPh>
    <rPh sb="3" eb="4">
      <t>ワタル</t>
    </rPh>
    <rPh sb="4" eb="5">
      <t>ナマ</t>
    </rPh>
    <phoneticPr fontId="2"/>
  </si>
  <si>
    <t>銀河鉄道の夜</t>
    <rPh sb="0" eb="2">
      <t>ギンガ</t>
    </rPh>
    <rPh sb="2" eb="4">
      <t>テツドウ</t>
    </rPh>
    <rPh sb="5" eb="6">
      <t>ヨル</t>
    </rPh>
    <phoneticPr fontId="2"/>
  </si>
  <si>
    <t>庄野　奈々遥</t>
    <rPh sb="0" eb="2">
      <t>ショウノ</t>
    </rPh>
    <rPh sb="3" eb="4">
      <t>ナ</t>
    </rPh>
    <rPh sb="5" eb="6">
      <t>ハル</t>
    </rPh>
    <phoneticPr fontId="2"/>
  </si>
  <si>
    <t>天を掃け</t>
    <rPh sb="0" eb="1">
      <t>テン</t>
    </rPh>
    <rPh sb="2" eb="3">
      <t>ハ</t>
    </rPh>
    <phoneticPr fontId="2"/>
  </si>
  <si>
    <t>栗野　結央</t>
    <rPh sb="0" eb="2">
      <t>クリノ</t>
    </rPh>
    <rPh sb="3" eb="4">
      <t>ユ</t>
    </rPh>
    <rPh sb="4" eb="5">
      <t>オウ</t>
    </rPh>
    <phoneticPr fontId="2"/>
  </si>
  <si>
    <t>儀間　実楽</t>
    <rPh sb="0" eb="2">
      <t>ギマ</t>
    </rPh>
    <rPh sb="3" eb="4">
      <t>ミ</t>
    </rPh>
    <rPh sb="4" eb="5">
      <t>ラク</t>
    </rPh>
    <phoneticPr fontId="2"/>
  </si>
  <si>
    <t>空が青いから白を選んだのです</t>
    <rPh sb="0" eb="1">
      <t>ソラ</t>
    </rPh>
    <rPh sb="2" eb="3">
      <t>アオ</t>
    </rPh>
    <rPh sb="6" eb="7">
      <t>シロ</t>
    </rPh>
    <rPh sb="8" eb="9">
      <t>エラ</t>
    </rPh>
    <phoneticPr fontId="2"/>
  </si>
  <si>
    <t>細川　莉緒</t>
    <rPh sb="0" eb="2">
      <t>ホソカワ</t>
    </rPh>
    <rPh sb="3" eb="4">
      <t>リ</t>
    </rPh>
    <rPh sb="4" eb="5">
      <t>オ</t>
    </rPh>
    <phoneticPr fontId="2"/>
  </si>
  <si>
    <t>羅生門・鼻　改版より「鼻」</t>
    <rPh sb="0" eb="3">
      <t>ラショウモン</t>
    </rPh>
    <rPh sb="4" eb="5">
      <t>ハナ</t>
    </rPh>
    <rPh sb="6" eb="8">
      <t>カイハン</t>
    </rPh>
    <rPh sb="11" eb="12">
      <t>ハナ</t>
    </rPh>
    <phoneticPr fontId="2"/>
  </si>
  <si>
    <t>福島　杏果</t>
    <rPh sb="0" eb="2">
      <t>フクシマ</t>
    </rPh>
    <rPh sb="3" eb="4">
      <t>アン</t>
    </rPh>
    <rPh sb="4" eb="5">
      <t>カ</t>
    </rPh>
    <phoneticPr fontId="2"/>
  </si>
  <si>
    <t>明日につづくリズム</t>
    <rPh sb="0" eb="2">
      <t>アシタ</t>
    </rPh>
    <phoneticPr fontId="2"/>
  </si>
  <si>
    <t>大平　こころ</t>
    <rPh sb="0" eb="2">
      <t>オオダイラ</t>
    </rPh>
    <phoneticPr fontId="2"/>
  </si>
  <si>
    <t>ジキルとハイド</t>
  </si>
  <si>
    <t>成田　未希</t>
    <rPh sb="0" eb="2">
      <t>ナリタ</t>
    </rPh>
    <rPh sb="3" eb="5">
      <t>ミキ</t>
    </rPh>
    <phoneticPr fontId="2"/>
  </si>
  <si>
    <t>江島　ひなた</t>
    <rPh sb="0" eb="2">
      <t>エジマ</t>
    </rPh>
    <phoneticPr fontId="2"/>
  </si>
  <si>
    <t>跳びはねる思考</t>
    <rPh sb="0" eb="1">
      <t>ト</t>
    </rPh>
    <rPh sb="5" eb="7">
      <t>シコウ</t>
    </rPh>
    <phoneticPr fontId="2"/>
  </si>
  <si>
    <t>大角　奏歩</t>
    <rPh sb="0" eb="1">
      <t>ダイ</t>
    </rPh>
    <rPh sb="1" eb="2">
      <t>ツノ</t>
    </rPh>
    <rPh sb="3" eb="4">
      <t>ソウ</t>
    </rPh>
    <rPh sb="4" eb="5">
      <t>アユミ</t>
    </rPh>
    <phoneticPr fontId="2"/>
  </si>
  <si>
    <t>青野　由莉</t>
    <rPh sb="0" eb="2">
      <t>アオノ</t>
    </rPh>
    <rPh sb="3" eb="4">
      <t>ユ</t>
    </rPh>
    <rPh sb="4" eb="5">
      <t>リ</t>
    </rPh>
    <phoneticPr fontId="2"/>
  </si>
  <si>
    <t>レモンの図書室</t>
    <rPh sb="4" eb="7">
      <t>トショシツ</t>
    </rPh>
    <phoneticPr fontId="2"/>
  </si>
  <si>
    <t>榊間　あみ</t>
    <rPh sb="0" eb="1">
      <t>サカキ</t>
    </rPh>
    <rPh sb="1" eb="2">
      <t>マ</t>
    </rPh>
    <phoneticPr fontId="2"/>
  </si>
  <si>
    <t>ドレスを着た男子</t>
    <rPh sb="4" eb="5">
      <t>キ</t>
    </rPh>
    <rPh sb="6" eb="8">
      <t>ダンシ</t>
    </rPh>
    <phoneticPr fontId="2"/>
  </si>
  <si>
    <t>秦　小桜</t>
    <rPh sb="0" eb="1">
      <t>シン</t>
    </rPh>
    <rPh sb="2" eb="3">
      <t>ショウ</t>
    </rPh>
    <rPh sb="3" eb="4">
      <t>サクラ</t>
    </rPh>
    <phoneticPr fontId="2"/>
  </si>
  <si>
    <t>人間失格　156刷改版</t>
    <rPh sb="0" eb="2">
      <t>ニンゲン</t>
    </rPh>
    <rPh sb="2" eb="4">
      <t>シッカク</t>
    </rPh>
    <rPh sb="8" eb="9">
      <t>ス</t>
    </rPh>
    <rPh sb="9" eb="11">
      <t>カイハン</t>
    </rPh>
    <phoneticPr fontId="2"/>
  </si>
  <si>
    <t>池邊　翔</t>
    <rPh sb="0" eb="2">
      <t>イケベ</t>
    </rPh>
    <rPh sb="3" eb="4">
      <t>ショウ</t>
    </rPh>
    <phoneticPr fontId="2"/>
  </si>
  <si>
    <t>老人と海</t>
    <rPh sb="0" eb="2">
      <t>ロウジン</t>
    </rPh>
    <rPh sb="3" eb="4">
      <t>ウミ</t>
    </rPh>
    <phoneticPr fontId="2"/>
  </si>
  <si>
    <t>ブレイディ　みかこ・著</t>
    <rPh sb="10" eb="11">
      <t>チョ</t>
    </rPh>
    <phoneticPr fontId="2"/>
  </si>
  <si>
    <t>片野田　斉・著</t>
    <rPh sb="0" eb="3">
      <t>カタノダ</t>
    </rPh>
    <rPh sb="4" eb="5">
      <t>サイ</t>
    </rPh>
    <rPh sb="6" eb="7">
      <t>チョ</t>
    </rPh>
    <phoneticPr fontId="2"/>
  </si>
  <si>
    <t>ソン・ウォンピョン・著</t>
    <rPh sb="10" eb="11">
      <t>チョ</t>
    </rPh>
    <phoneticPr fontId="2"/>
  </si>
  <si>
    <t>浅見　直輝・著</t>
    <rPh sb="0" eb="2">
      <t>アサミ</t>
    </rPh>
    <rPh sb="3" eb="4">
      <t>ナオ</t>
    </rPh>
    <rPh sb="4" eb="5">
      <t>テル</t>
    </rPh>
    <rPh sb="6" eb="7">
      <t>チョ</t>
    </rPh>
    <phoneticPr fontId="2"/>
  </si>
  <si>
    <t>為末　大・著</t>
    <rPh sb="0" eb="2">
      <t>タメスエ</t>
    </rPh>
    <rPh sb="3" eb="4">
      <t>ダイ</t>
    </rPh>
    <rPh sb="5" eb="6">
      <t>チョ</t>
    </rPh>
    <phoneticPr fontId="2"/>
  </si>
  <si>
    <t>小川　糸・著</t>
    <rPh sb="0" eb="2">
      <t>オガワ</t>
    </rPh>
    <rPh sb="3" eb="4">
      <t>イト</t>
    </rPh>
    <rPh sb="5" eb="6">
      <t>チョ</t>
    </rPh>
    <phoneticPr fontId="2"/>
  </si>
  <si>
    <t>サン＝テグジュペリ・著</t>
    <rPh sb="10" eb="11">
      <t>チョ</t>
    </rPh>
    <phoneticPr fontId="2"/>
  </si>
  <si>
    <t>森　絵都・作</t>
    <rPh sb="0" eb="1">
      <t>モリ</t>
    </rPh>
    <rPh sb="2" eb="3">
      <t>エ</t>
    </rPh>
    <rPh sb="3" eb="4">
      <t>ツ</t>
    </rPh>
    <rPh sb="5" eb="6">
      <t>サク</t>
    </rPh>
    <phoneticPr fontId="2"/>
  </si>
  <si>
    <t>あさの あつこ・作</t>
    <rPh sb="8" eb="9">
      <t>サク</t>
    </rPh>
    <phoneticPr fontId="2"/>
  </si>
  <si>
    <t>佐藤　まどか・著</t>
    <rPh sb="0" eb="2">
      <t>サトウ</t>
    </rPh>
    <rPh sb="7" eb="8">
      <t>チョ</t>
    </rPh>
    <phoneticPr fontId="2"/>
  </si>
  <si>
    <t>夏目　漱石・著</t>
    <rPh sb="0" eb="2">
      <t>ナツメ</t>
    </rPh>
    <rPh sb="3" eb="5">
      <t>ソウセキ</t>
    </rPh>
    <rPh sb="6" eb="7">
      <t>チョ</t>
    </rPh>
    <phoneticPr fontId="2"/>
  </si>
  <si>
    <t>R・J・パラシオ・作</t>
    <rPh sb="9" eb="10">
      <t>サク</t>
    </rPh>
    <phoneticPr fontId="2"/>
  </si>
  <si>
    <t>奥田　貞子・著</t>
    <rPh sb="0" eb="2">
      <t>オクダ</t>
    </rPh>
    <rPh sb="3" eb="5">
      <t>サダコ</t>
    </rPh>
    <rPh sb="6" eb="7">
      <t>チョ</t>
    </rPh>
    <phoneticPr fontId="2"/>
  </si>
  <si>
    <t>スペンサー・ジョンソン・著</t>
    <rPh sb="12" eb="13">
      <t>チョ</t>
    </rPh>
    <phoneticPr fontId="2"/>
  </si>
  <si>
    <t>梨木　香歩・著</t>
    <rPh sb="0" eb="1">
      <t>ナシ</t>
    </rPh>
    <rPh sb="1" eb="2">
      <t>キ</t>
    </rPh>
    <rPh sb="3" eb="4">
      <t>カ</t>
    </rPh>
    <rPh sb="4" eb="5">
      <t>ホ</t>
    </rPh>
    <rPh sb="6" eb="7">
      <t>チョ</t>
    </rPh>
    <phoneticPr fontId="2"/>
  </si>
  <si>
    <t>砥上　裕將・著</t>
    <rPh sb="0" eb="2">
      <t>トガミ</t>
    </rPh>
    <rPh sb="3" eb="4">
      <t>ユウ</t>
    </rPh>
    <rPh sb="4" eb="5">
      <t>マサ</t>
    </rPh>
    <rPh sb="6" eb="7">
      <t>チョ</t>
    </rPh>
    <phoneticPr fontId="2"/>
  </si>
  <si>
    <t>いとう　みく・作</t>
    <rPh sb="7" eb="8">
      <t>サク</t>
    </rPh>
    <phoneticPr fontId="2"/>
  </si>
  <si>
    <t>油井　亀美也、林　公代、宇宙航空研究開発機構・著</t>
    <rPh sb="0" eb="2">
      <t>ユイ</t>
    </rPh>
    <rPh sb="3" eb="4">
      <t>カメ</t>
    </rPh>
    <rPh sb="4" eb="5">
      <t>ビ</t>
    </rPh>
    <rPh sb="5" eb="6">
      <t>ヤ</t>
    </rPh>
    <rPh sb="7" eb="8">
      <t>ハヤシ</t>
    </rPh>
    <rPh sb="9" eb="11">
      <t>キミヨ</t>
    </rPh>
    <rPh sb="12" eb="22">
      <t>ウチュウコウクウケンキュウカイハツキコウ</t>
    </rPh>
    <rPh sb="23" eb="24">
      <t>チョ</t>
    </rPh>
    <phoneticPr fontId="2"/>
  </si>
  <si>
    <t>一木　けい・著</t>
    <rPh sb="0" eb="2">
      <t>イチキ</t>
    </rPh>
    <rPh sb="6" eb="7">
      <t>チョ</t>
    </rPh>
    <phoneticPr fontId="2"/>
  </si>
  <si>
    <t>高山　トモヒロ・著</t>
    <rPh sb="0" eb="2">
      <t>タカヤマ</t>
    </rPh>
    <rPh sb="8" eb="9">
      <t>チョ</t>
    </rPh>
    <phoneticPr fontId="2"/>
  </si>
  <si>
    <t>佐藤　まどか・作</t>
    <rPh sb="0" eb="2">
      <t>サトウ</t>
    </rPh>
    <rPh sb="7" eb="8">
      <t>サク</t>
    </rPh>
    <phoneticPr fontId="2"/>
  </si>
  <si>
    <t>川口　俊和・著</t>
    <rPh sb="0" eb="2">
      <t>カワグチ</t>
    </rPh>
    <rPh sb="3" eb="5">
      <t>トシカズ</t>
    </rPh>
    <rPh sb="6" eb="7">
      <t>チョ</t>
    </rPh>
    <phoneticPr fontId="2"/>
  </si>
  <si>
    <t>タミ・シェム＝トヴ・著</t>
    <rPh sb="10" eb="11">
      <t>チョ</t>
    </rPh>
    <phoneticPr fontId="2"/>
  </si>
  <si>
    <t>凪良　ゆう・著</t>
    <rPh sb="0" eb="1">
      <t>ナギ</t>
    </rPh>
    <rPh sb="1" eb="2">
      <t>ヨ</t>
    </rPh>
    <rPh sb="6" eb="7">
      <t>チョ</t>
    </rPh>
    <phoneticPr fontId="2"/>
  </si>
  <si>
    <t>池田　まき子・文・</t>
    <rPh sb="0" eb="2">
      <t>イケダ</t>
    </rPh>
    <rPh sb="5" eb="6">
      <t>コ</t>
    </rPh>
    <rPh sb="7" eb="8">
      <t>ブン</t>
    </rPh>
    <phoneticPr fontId="2"/>
  </si>
  <si>
    <t>湯本　香樹実・著</t>
    <rPh sb="0" eb="2">
      <t>ユモト</t>
    </rPh>
    <rPh sb="3" eb="4">
      <t>カ</t>
    </rPh>
    <rPh sb="4" eb="5">
      <t>キ</t>
    </rPh>
    <rPh sb="5" eb="6">
      <t>ミ</t>
    </rPh>
    <rPh sb="7" eb="8">
      <t>チョ</t>
    </rPh>
    <phoneticPr fontId="2"/>
  </si>
  <si>
    <t>梨木　香歩・著</t>
    <rPh sb="0" eb="1">
      <t>ナシ</t>
    </rPh>
    <rPh sb="1" eb="2">
      <t>キ</t>
    </rPh>
    <rPh sb="3" eb="5">
      <t>カホ</t>
    </rPh>
    <rPh sb="6" eb="7">
      <t>チョ</t>
    </rPh>
    <phoneticPr fontId="2"/>
  </si>
  <si>
    <t>鎌田　實・著</t>
    <rPh sb="0" eb="2">
      <t>カマタ</t>
    </rPh>
    <rPh sb="3" eb="4">
      <t>ジツ</t>
    </rPh>
    <rPh sb="5" eb="6">
      <t>チョ</t>
    </rPh>
    <phoneticPr fontId="2"/>
  </si>
  <si>
    <t>宮沢　賢治・作</t>
    <rPh sb="0" eb="2">
      <t>ミヤザワ</t>
    </rPh>
    <rPh sb="3" eb="5">
      <t>ケンジ</t>
    </rPh>
    <rPh sb="6" eb="7">
      <t>サク</t>
    </rPh>
    <phoneticPr fontId="2"/>
  </si>
  <si>
    <t>黒川　裕子・著</t>
    <rPh sb="0" eb="2">
      <t>クロカワ</t>
    </rPh>
    <rPh sb="3" eb="5">
      <t>ユウコ</t>
    </rPh>
    <rPh sb="6" eb="7">
      <t>チョ</t>
    </rPh>
    <phoneticPr fontId="2"/>
  </si>
  <si>
    <t>寮　美千子・編</t>
    <rPh sb="0" eb="1">
      <t>リョウ</t>
    </rPh>
    <rPh sb="2" eb="5">
      <t>ミチコ</t>
    </rPh>
    <rPh sb="6" eb="7">
      <t>ヘン</t>
    </rPh>
    <phoneticPr fontId="2"/>
  </si>
  <si>
    <t>八束　澄子・著</t>
    <rPh sb="0" eb="2">
      <t>ヤツカ</t>
    </rPh>
    <rPh sb="3" eb="5">
      <t>スミコ</t>
    </rPh>
    <rPh sb="6" eb="7">
      <t>チョ</t>
    </rPh>
    <phoneticPr fontId="2"/>
  </si>
  <si>
    <t>ロバート・Ｌ・スティーヴンソン・著</t>
    <rPh sb="16" eb="17">
      <t>チョ</t>
    </rPh>
    <phoneticPr fontId="2"/>
  </si>
  <si>
    <t>辻村　深月・著</t>
    <rPh sb="0" eb="2">
      <t>ツジムラ</t>
    </rPh>
    <rPh sb="3" eb="4">
      <t>フカ</t>
    </rPh>
    <rPh sb="4" eb="5">
      <t>ツキ</t>
    </rPh>
    <rPh sb="6" eb="7">
      <t>チョ</t>
    </rPh>
    <phoneticPr fontId="2"/>
  </si>
  <si>
    <t>東田　直樹・著</t>
    <rPh sb="0" eb="2">
      <t>ヒガシダ</t>
    </rPh>
    <rPh sb="3" eb="5">
      <t>ナオキ</t>
    </rPh>
    <rPh sb="6" eb="7">
      <t>チョ</t>
    </rPh>
    <phoneticPr fontId="2"/>
  </si>
  <si>
    <t>ジョー・コットリル・作</t>
    <rPh sb="10" eb="11">
      <t>サク</t>
    </rPh>
    <phoneticPr fontId="2"/>
  </si>
  <si>
    <t>デイヴィッドウィリアムズ・作</t>
    <rPh sb="13" eb="14">
      <t>サク</t>
    </rPh>
    <phoneticPr fontId="2"/>
  </si>
  <si>
    <t>太宰　治・著</t>
    <rPh sb="0" eb="2">
      <t>ダザイ</t>
    </rPh>
    <rPh sb="3" eb="4">
      <t>オサム</t>
    </rPh>
    <rPh sb="5" eb="6">
      <t>チョ</t>
    </rPh>
    <phoneticPr fontId="2"/>
  </si>
  <si>
    <t>ヘミングウェイ・著</t>
    <rPh sb="8" eb="9">
      <t>チョ</t>
    </rPh>
    <phoneticPr fontId="2"/>
  </si>
  <si>
    <t>アーモンド</t>
    <phoneticPr fontId="2"/>
  </si>
  <si>
    <t>にじいろガーデン</t>
    <phoneticPr fontId="2"/>
  </si>
  <si>
    <t>ラン</t>
    <phoneticPr fontId="2"/>
  </si>
  <si>
    <t>ワンダー</t>
    <phoneticPr fontId="2"/>
  </si>
  <si>
    <t>F</t>
    <phoneticPr fontId="1"/>
  </si>
  <si>
    <t>G</t>
    <phoneticPr fontId="1"/>
  </si>
  <si>
    <t>I</t>
    <phoneticPr fontId="1"/>
  </si>
  <si>
    <t>H</t>
    <phoneticPr fontId="1"/>
  </si>
  <si>
    <t>E</t>
    <phoneticPr fontId="1"/>
  </si>
  <si>
    <t>L</t>
    <phoneticPr fontId="1"/>
  </si>
  <si>
    <t>J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</si>
  <si>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</si>
  <si>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</si>
  <si>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</si>
  <si>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</si>
  <si>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K</t>
    <phoneticPr fontId="1"/>
  </si>
  <si>
    <t>N</t>
    <phoneticPr fontId="1"/>
  </si>
  <si>
    <t>M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</si>
  <si>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</si>
  <si>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</si>
  <si>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</si>
  <si>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</si>
  <si>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32,49は「夏の庭」 「夏の庭」177編を3人(宇佐美、勝田、北爪）で分担</t>
    <rPh sb="25" eb="28">
      <t>ウサミ</t>
    </rPh>
    <rPh sb="29" eb="31">
      <t>カツタ</t>
    </rPh>
    <phoneticPr fontId="1"/>
  </si>
  <si>
    <t>「人間失格」281編を4人(小日向、斉藤、末次、五月女）で分担</t>
    <rPh sb="1" eb="3">
      <t>ニンゲン</t>
    </rPh>
    <rPh sb="3" eb="5">
      <t>シッカク</t>
    </rPh>
    <rPh sb="9" eb="10">
      <t>ヘン</t>
    </rPh>
    <rPh sb="12" eb="13">
      <t>ニン</t>
    </rPh>
    <rPh sb="14" eb="17">
      <t>コビナタ</t>
    </rPh>
    <rPh sb="18" eb="20">
      <t>サイトウ</t>
    </rPh>
    <rPh sb="21" eb="23">
      <t>スエツグ</t>
    </rPh>
    <rPh sb="24" eb="27">
      <t>ソウトメ</t>
    </rPh>
    <rPh sb="29" eb="31">
      <t>ブンタン</t>
    </rPh>
    <phoneticPr fontId="1"/>
  </si>
  <si>
    <t>26,39は「コーヒーが冷めないうちに」</t>
    <phoneticPr fontId="1"/>
  </si>
  <si>
    <t>27,34は「舟を編む」　　「老人と海」82編を2人(永海、村山）で分担</t>
    <rPh sb="7" eb="8">
      <t>フネ</t>
    </rPh>
    <rPh sb="9" eb="10">
      <t>ア</t>
    </rPh>
    <rPh sb="15" eb="17">
      <t>ロウジン</t>
    </rPh>
    <rPh sb="18" eb="19">
      <t>ウミ</t>
    </rPh>
    <rPh sb="27" eb="29">
      <t>ナガミ</t>
    </rPh>
    <rPh sb="30" eb="32">
      <t>ムラヤマ</t>
    </rPh>
    <phoneticPr fontId="1"/>
  </si>
  <si>
    <t>「老人と海」82編を2人(永海、村山）で分担</t>
    <rPh sb="1" eb="3">
      <t>ロウジン</t>
    </rPh>
    <rPh sb="4" eb="5">
      <t>ウミ</t>
    </rPh>
    <rPh sb="13" eb="15">
      <t>ナガミ</t>
    </rPh>
    <rPh sb="16" eb="18">
      <t>ムラヤマ</t>
    </rPh>
    <phoneticPr fontId="1"/>
  </si>
  <si>
    <t>「銀河鉄道の夜」80編を2人(吉川、渡辺）で分担</t>
    <rPh sb="1" eb="5">
      <t>ギンガテツドウ</t>
    </rPh>
    <rPh sb="6" eb="7">
      <t>ヨル</t>
    </rPh>
    <rPh sb="15" eb="17">
      <t>ヨシカワ</t>
    </rPh>
    <rPh sb="18" eb="20">
      <t>ワタナベ</t>
    </rPh>
    <phoneticPr fontId="1"/>
  </si>
  <si>
    <t>22,30は「青い鳥」　　　「銀河鉄道の夜」80編を2人(吉川、渡辺）で分担</t>
    <rPh sb="7" eb="8">
      <t>アオ</t>
    </rPh>
    <rPh sb="9" eb="10">
      <t>トリ</t>
    </rPh>
    <rPh sb="15" eb="19">
      <t>ギンガテツドウ</t>
    </rPh>
    <rPh sb="20" eb="21">
      <t>ヨル</t>
    </rPh>
    <rPh sb="29" eb="31">
      <t>ヨシカワ</t>
    </rPh>
    <rPh sb="32" eb="34">
      <t>ワタナベ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</si>
</sst>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/>
      <top style="medium">
        <color auto="1"/>
      </top>
      <bottom/>
      <diagonal style="thin">
        <color auto="1"/>
      </diagonal>
    </border>
    <border diagonalDown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0" borderId="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Fill="1" applyBorder="1" applyAlignment="1">
      <alignment vertical="center" shrinkToFit="1"/>
    </xf>
    <xf numFmtId="0" fontId="0" fillId="0" borderId="31" xfId="0" applyFill="1" applyBorder="1">
      <alignment vertical="center"/>
    </xf>
    <xf numFmtId="0" fontId="0" fillId="0" borderId="35" xfId="0" applyFill="1" applyBorder="1">
      <alignment vertical="center"/>
    </xf>
    <xf numFmtId="0" fontId="0" fillId="0" borderId="32" xfId="0" applyFill="1" applyBorder="1">
      <alignment vertical="center"/>
    </xf>
    <xf numFmtId="0" fontId="3" fillId="0" borderId="32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 shrinkToFit="1"/>
    </xf>
    <xf numFmtId="0" fontId="0" fillId="0" borderId="7" xfId="0" applyFill="1" applyBorder="1">
      <alignment vertical="center"/>
    </xf>
    <xf numFmtId="0" fontId="0" fillId="0" borderId="37" xfId="0" applyFill="1" applyBorder="1">
      <alignment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shrinkToFit="1"/>
    </xf>
    <xf numFmtId="0" fontId="0" fillId="0" borderId="41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/>
    </xf>
    <xf numFmtId="0" fontId="0" fillId="0" borderId="45" xfId="0" applyFill="1" applyBorder="1" applyAlignment="1">
      <alignment vertical="center" shrinkToFit="1"/>
    </xf>
    <xf numFmtId="0" fontId="0" fillId="0" borderId="45" xfId="0" applyFill="1" applyBorder="1" applyAlignment="1">
      <alignment horizontal="center" vertical="center"/>
    </xf>
    <xf numFmtId="0" fontId="0" fillId="0" borderId="45" xfId="0" applyFill="1" applyBorder="1">
      <alignment vertical="center"/>
    </xf>
    <xf numFmtId="0" fontId="0" fillId="0" borderId="46" xfId="0" applyFill="1" applyBorder="1">
      <alignment vertical="center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shrinkToFit="1"/>
    </xf>
    <xf numFmtId="0" fontId="0" fillId="0" borderId="49" xfId="0" applyFill="1" applyBorder="1">
      <alignment vertical="center"/>
    </xf>
    <xf numFmtId="0" fontId="6" fillId="0" borderId="27" xfId="0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 shrinkToFit="1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>
      <alignment vertical="center"/>
    </xf>
    <xf numFmtId="0" fontId="0" fillId="0" borderId="33" xfId="0" applyFill="1" applyBorder="1">
      <alignment vertical="center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0" fillId="0" borderId="29" xfId="0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6" fillId="0" borderId="2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0" fillId="0" borderId="55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42" xfId="0" applyFill="1" applyBorder="1" applyAlignment="1">
      <alignment horizontal="center" vertical="center" shrinkToFit="1"/>
    </xf>
    <xf numFmtId="0" fontId="0" fillId="0" borderId="28" xfId="0" applyFill="1" applyBorder="1" applyAlignment="1">
      <alignment vertical="center" wrapText="1" shrinkToFit="1"/>
    </xf>
    <xf numFmtId="0" fontId="0" fillId="0" borderId="31" xfId="0" applyFill="1" applyBorder="1" applyAlignment="1">
      <alignment vertical="center" wrapText="1" shrinkToFit="1"/>
    </xf>
    <xf numFmtId="0" fontId="0" fillId="0" borderId="7" xfId="0" applyFill="1" applyBorder="1" applyAlignment="1">
      <alignment vertical="center" wrapText="1" shrinkToFit="1"/>
    </xf>
    <xf numFmtId="0" fontId="0" fillId="0" borderId="45" xfId="0" applyFill="1" applyBorder="1" applyAlignment="1">
      <alignment vertical="center" wrapText="1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vertical="center" shrinkToFit="1"/>
    </xf>
    <xf numFmtId="0" fontId="9" fillId="0" borderId="38" xfId="0" applyFont="1" applyFill="1" applyBorder="1" applyAlignment="1">
      <alignment vertical="center" shrinkToFit="1"/>
    </xf>
    <xf numFmtId="0" fontId="9" fillId="0" borderId="47" xfId="0" applyFont="1" applyFill="1" applyBorder="1" applyAlignment="1">
      <alignment vertical="center" shrinkToFit="1"/>
    </xf>
    <xf numFmtId="0" fontId="11" fillId="0" borderId="41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vertical="center" wrapText="1"/>
    </xf>
    <xf numFmtId="0" fontId="0" fillId="0" borderId="0" xfId="0" applyAlignment="1">
      <alignment vertical="center" shrinkToFit="1"/>
    </xf>
    <xf numFmtId="0" fontId="11" fillId="0" borderId="31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vertical="center" wrapText="1" shrinkToFit="1"/>
    </xf>
    <xf numFmtId="0" fontId="0" fillId="0" borderId="54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/>
    </xf>
    <xf numFmtId="0" fontId="0" fillId="2" borderId="31" xfId="0" applyFill="1" applyBorder="1">
      <alignment vertical="center"/>
    </xf>
    <xf numFmtId="0" fontId="0" fillId="0" borderId="31" xfId="0" applyBorder="1">
      <alignment vertical="center"/>
    </xf>
    <xf numFmtId="0" fontId="13" fillId="0" borderId="31" xfId="0" applyFont="1" applyFill="1" applyBorder="1" applyAlignment="1">
      <alignment horizontal="left" indent="1"/>
    </xf>
    <xf numFmtId="0" fontId="0" fillId="0" borderId="9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horizontal="center" vertical="center"/>
    </xf>
    <xf numFmtId="0" fontId="0" fillId="0" borderId="58" xfId="0" applyFill="1" applyBorder="1" applyAlignment="1">
      <alignment vertical="center" wrapText="1" shrinkToFit="1"/>
    </xf>
    <xf numFmtId="0" fontId="0" fillId="0" borderId="58" xfId="0" applyFill="1" applyBorder="1" applyAlignment="1">
      <alignment horizontal="center" vertical="center"/>
    </xf>
    <xf numFmtId="0" fontId="0" fillId="0" borderId="58" xfId="0" applyFill="1" applyBorder="1">
      <alignment vertical="center"/>
    </xf>
    <xf numFmtId="0" fontId="0" fillId="0" borderId="58" xfId="0" applyFill="1" applyBorder="1" applyAlignment="1">
      <alignment vertical="center" shrinkToFit="1"/>
    </xf>
    <xf numFmtId="0" fontId="4" fillId="0" borderId="59" xfId="0" applyFont="1" applyFill="1" applyBorder="1" applyAlignment="1">
      <alignment horizontal="center" vertical="center" shrinkToFit="1"/>
    </xf>
    <xf numFmtId="0" fontId="0" fillId="0" borderId="60" xfId="0" applyFill="1" applyBorder="1">
      <alignment vertical="center"/>
    </xf>
    <xf numFmtId="0" fontId="6" fillId="0" borderId="61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9" fillId="0" borderId="34" xfId="0" applyFont="1" applyFill="1" applyBorder="1" applyAlignment="1">
      <alignment vertical="center" shrinkToFit="1"/>
    </xf>
    <xf numFmtId="0" fontId="0" fillId="2" borderId="31" xfId="0" applyFill="1" applyBorder="1" applyAlignment="1">
      <alignment vertical="center" shrinkToFit="1"/>
    </xf>
    <xf numFmtId="0" fontId="0" fillId="0" borderId="37" xfId="0" applyFill="1" applyBorder="1" applyAlignment="1">
      <alignment horizontal="right" vertical="center"/>
    </xf>
    <xf numFmtId="0" fontId="0" fillId="2" borderId="7" xfId="0" applyFill="1" applyBorder="1" applyAlignment="1">
      <alignment vertical="center" shrinkToFit="1"/>
    </xf>
    <xf numFmtId="0" fontId="0" fillId="0" borderId="62" xfId="0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0" xfId="0" applyFont="1" applyFill="1" applyBorder="1" applyAlignment="1">
      <alignment vertical="center" wrapText="1"/>
    </xf>
    <xf numFmtId="0" fontId="10" fillId="0" borderId="50" xfId="0" applyFont="1" applyFill="1" applyBorder="1" applyAlignment="1">
      <alignment vertical="center" wrapText="1"/>
    </xf>
    <xf numFmtId="0" fontId="11" fillId="0" borderId="50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0" fillId="0" borderId="28" xfId="0" applyNumberFormat="1" applyFill="1" applyBorder="1" applyAlignment="1">
      <alignment horizontal="center" vertical="center"/>
    </xf>
    <xf numFmtId="0" fontId="0" fillId="0" borderId="31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45" xfId="0" applyNumberForma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3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399142</xdr:colOff>
      <xdr:row>32</xdr:row>
      <xdr:rowOff>231322</xdr:rowOff>
    </xdr:from>
    <xdr:to>
      <xdr:col>4</xdr:col>
      <xdr:colOff>426356</xdr:colOff>
      <xdr:row>33</xdr:row>
      <xdr:rowOff>54429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 rot="16200000">
          <a:off x="2569481" y="8837840"/>
          <a:ext cx="104321" cy="635000"/>
        </a:xfrm>
        <a:prstGeom prst="leftBracket">
          <a:avLst>
            <a:gd name="adj" fmla="val 10416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362860</xdr:colOff>
      <xdr:row>9</xdr:row>
      <xdr:rowOff>0</xdr:rowOff>
    </xdr:from>
    <xdr:to>
      <xdr:col>7</xdr:col>
      <xdr:colOff>381005</xdr:colOff>
      <xdr:row>9</xdr:row>
      <xdr:rowOff>72568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64ACD73D-919C-42EA-8768-84F981813202}"/>
            </a:ext>
          </a:extLst>
        </xdr:cNvPr>
        <xdr:cNvSpPr/>
      </xdr:nvSpPr>
      <xdr:spPr>
        <a:xfrm rot="16200000">
          <a:off x="4358827" y="2127248"/>
          <a:ext cx="72568" cy="625930"/>
        </a:xfrm>
        <a:prstGeom prst="leftBracket">
          <a:avLst>
            <a:gd name="adj" fmla="val 10416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368306</xdr:colOff>
      <xdr:row>29</xdr:row>
      <xdr:rowOff>259450</xdr:rowOff>
    </xdr:from>
    <xdr:to>
      <xdr:col>5</xdr:col>
      <xdr:colOff>426363</xdr:colOff>
      <xdr:row>30</xdr:row>
      <xdr:rowOff>72576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0C9322DD-BEB6-4DAD-AC17-610796A6DC39}"/>
            </a:ext>
          </a:extLst>
        </xdr:cNvPr>
        <xdr:cNvSpPr/>
      </xdr:nvSpPr>
      <xdr:spPr>
        <a:xfrm rot="16200000">
          <a:off x="2853878" y="7698021"/>
          <a:ext cx="94341" cy="1273628"/>
        </a:xfrm>
        <a:prstGeom prst="leftBracket">
          <a:avLst>
            <a:gd name="adj" fmla="val 10416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417288</xdr:colOff>
      <xdr:row>5</xdr:row>
      <xdr:rowOff>254001</xdr:rowOff>
    </xdr:from>
    <xdr:to>
      <xdr:col>7</xdr:col>
      <xdr:colOff>471718</xdr:colOff>
      <xdr:row>6</xdr:row>
      <xdr:rowOff>63498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1728BD57-7D78-4656-89ED-033A401F0C0E}"/>
            </a:ext>
          </a:extLst>
        </xdr:cNvPr>
        <xdr:cNvSpPr/>
      </xdr:nvSpPr>
      <xdr:spPr>
        <a:xfrm rot="16200000">
          <a:off x="4118433" y="943427"/>
          <a:ext cx="90712" cy="1270001"/>
        </a:xfrm>
        <a:prstGeom prst="leftBracket">
          <a:avLst>
            <a:gd name="adj" fmla="val 10416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415474</xdr:colOff>
      <xdr:row>11</xdr:row>
      <xdr:rowOff>270329</xdr:rowOff>
    </xdr:from>
    <xdr:to>
      <xdr:col>7</xdr:col>
      <xdr:colOff>433619</xdr:colOff>
      <xdr:row>12</xdr:row>
      <xdr:rowOff>61683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7148AB21-60A9-4652-A01D-5353E4B5A56A}"/>
            </a:ext>
          </a:extLst>
        </xdr:cNvPr>
        <xdr:cNvSpPr/>
      </xdr:nvSpPr>
      <xdr:spPr>
        <a:xfrm rot="16200000">
          <a:off x="4411441" y="2960005"/>
          <a:ext cx="72568" cy="625930"/>
        </a:xfrm>
        <a:prstGeom prst="leftBracket">
          <a:avLst>
            <a:gd name="adj" fmla="val 10416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408213</xdr:colOff>
      <xdr:row>32</xdr:row>
      <xdr:rowOff>231322</xdr:rowOff>
    </xdr:from>
    <xdr:to>
      <xdr:col>4</xdr:col>
      <xdr:colOff>435427</xdr:colOff>
      <xdr:row>33</xdr:row>
      <xdr:rowOff>54429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390C453F-28FA-4054-8CA3-CA9F32000B2C}"/>
            </a:ext>
          </a:extLst>
        </xdr:cNvPr>
        <xdr:cNvSpPr/>
      </xdr:nvSpPr>
      <xdr:spPr>
        <a:xfrm rot="16200000">
          <a:off x="2569481" y="8837840"/>
          <a:ext cx="104321" cy="634999"/>
        </a:xfrm>
        <a:prstGeom prst="leftBracket">
          <a:avLst>
            <a:gd name="adj" fmla="val 10416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442685</xdr:colOff>
      <xdr:row>38</xdr:row>
      <xdr:rowOff>256722</xdr:rowOff>
    </xdr:from>
    <xdr:to>
      <xdr:col>5</xdr:col>
      <xdr:colOff>469898</xdr:colOff>
      <xdr:row>39</xdr:row>
      <xdr:rowOff>79829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7490FA36-ED84-4923-BB56-65549AC7DCE6}"/>
            </a:ext>
          </a:extLst>
        </xdr:cNvPr>
        <xdr:cNvSpPr/>
      </xdr:nvSpPr>
      <xdr:spPr>
        <a:xfrm rot="16200000">
          <a:off x="3211738" y="10550526"/>
          <a:ext cx="104321" cy="634999"/>
        </a:xfrm>
        <a:prstGeom prst="leftBracket">
          <a:avLst>
            <a:gd name="adj" fmla="val 104166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workbookViewId="0">
      <selection activeCell="I12" sqref="I12"/>
    </sheetView>
  </sheetViews>
  <sheetFormatPr defaultRowHeight="13" x14ac:dyDescent="0.2"/>
  <cols>
    <col min="1" max="1" width="5.08984375" style="1" bestFit="1" customWidth="1"/>
    <col min="2" max="2" width="12.36328125" bestFit="1" customWidth="1"/>
    <col min="3" max="3" width="16.6328125" bestFit="1" customWidth="1"/>
    <col min="4" max="4" width="44.08984375" customWidth="1"/>
    <col min="5" max="5" width="5.08984375" style="1" bestFit="1" customWidth="1"/>
    <col min="6" max="6" width="7.08984375" style="1" bestFit="1" customWidth="1"/>
    <col min="7" max="7" width="9" style="1" bestFit="1" customWidth="1"/>
  </cols>
  <sheetData>
    <row r="1" spans="1:7" x14ac:dyDescent="0.2">
      <c r="A1" s="82" t="s">
        <v>224</v>
      </c>
      <c r="B1" s="82" t="s">
        <v>225</v>
      </c>
      <c r="C1" s="82" t="s">
        <v>226</v>
      </c>
      <c r="E1" s="82" t="s">
        <v>227</v>
      </c>
      <c r="F1" s="82" t="s">
        <v>228</v>
      </c>
      <c r="G1" s="82" t="s">
        <v>229</v>
      </c>
    </row>
    <row r="2" spans="1:7" ht="16" customHeight="1" x14ac:dyDescent="0.2">
      <c r="A2" s="82">
        <v>1</v>
      </c>
      <c r="B2" s="82" t="s">
        <v>0</v>
      </c>
      <c r="C2" s="82" t="s">
        <v>11</v>
      </c>
      <c r="D2" s="83" t="s">
        <v>548</v>
      </c>
      <c r="E2" s="82" t="s">
        <v>45</v>
      </c>
      <c r="F2" s="82" t="s">
        <v>22</v>
      </c>
      <c r="G2" s="82"/>
    </row>
    <row r="3" spans="1:7" ht="16" customHeight="1" x14ac:dyDescent="0.2">
      <c r="A3" s="82">
        <v>2</v>
      </c>
      <c r="B3" s="82" t="s">
        <v>1</v>
      </c>
      <c r="C3" s="82" t="s">
        <v>12</v>
      </c>
      <c r="D3" s="83" t="s">
        <v>549</v>
      </c>
      <c r="E3" s="82" t="s">
        <v>46</v>
      </c>
      <c r="F3" s="82" t="s">
        <v>23</v>
      </c>
      <c r="G3" s="82"/>
    </row>
    <row r="4" spans="1:7" ht="16" customHeight="1" x14ac:dyDescent="0.2">
      <c r="A4" s="82">
        <v>3</v>
      </c>
      <c r="B4" s="82" t="s">
        <v>231</v>
      </c>
      <c r="C4" s="82" t="s">
        <v>232</v>
      </c>
      <c r="D4" s="83" t="s">
        <v>550</v>
      </c>
      <c r="E4" s="82" t="s">
        <v>47</v>
      </c>
      <c r="F4" s="82" t="s">
        <v>233</v>
      </c>
      <c r="G4" s="82"/>
    </row>
    <row r="5" spans="1:7" ht="16" customHeight="1" x14ac:dyDescent="0.2">
      <c r="A5" s="82">
        <v>4</v>
      </c>
      <c r="B5" s="82" t="s">
        <v>3</v>
      </c>
      <c r="C5" s="82" t="s">
        <v>14</v>
      </c>
      <c r="D5" s="83" t="s">
        <v>551</v>
      </c>
      <c r="E5" s="82" t="s">
        <v>48</v>
      </c>
      <c r="F5" s="82" t="s">
        <v>25</v>
      </c>
      <c r="G5" s="82"/>
    </row>
    <row r="6" spans="1:7" ht="16" customHeight="1" x14ac:dyDescent="0.2">
      <c r="A6" s="82">
        <v>5</v>
      </c>
      <c r="B6" s="82" t="s">
        <v>5</v>
      </c>
      <c r="C6" s="82" t="s">
        <v>16</v>
      </c>
      <c r="D6" s="83" t="s">
        <v>552</v>
      </c>
      <c r="E6" s="82" t="s">
        <v>50</v>
      </c>
      <c r="F6" s="82" t="s">
        <v>27</v>
      </c>
      <c r="G6" s="82"/>
    </row>
    <row r="7" spans="1:7" ht="16" customHeight="1" x14ac:dyDescent="0.2">
      <c r="A7" s="82">
        <v>6</v>
      </c>
      <c r="B7" s="82" t="s">
        <v>531</v>
      </c>
      <c r="C7" s="82" t="s">
        <v>530</v>
      </c>
      <c r="D7" s="83" t="s">
        <v>553</v>
      </c>
      <c r="E7" s="82" t="s">
        <v>49</v>
      </c>
      <c r="F7" s="82" t="s">
        <v>532</v>
      </c>
      <c r="G7" s="82"/>
    </row>
    <row r="8" spans="1:7" ht="16" customHeight="1" x14ac:dyDescent="0.2">
      <c r="A8" s="82">
        <v>7</v>
      </c>
      <c r="B8" s="82" t="s">
        <v>564</v>
      </c>
      <c r="C8" s="82" t="s">
        <v>565</v>
      </c>
      <c r="D8" s="83" t="s">
        <v>554</v>
      </c>
      <c r="E8" s="82" t="s">
        <v>51</v>
      </c>
      <c r="F8" s="82" t="s">
        <v>566</v>
      </c>
      <c r="G8" s="82"/>
    </row>
    <row r="9" spans="1:7" s="1" customFormat="1" ht="16" customHeight="1" x14ac:dyDescent="0.2">
      <c r="A9" s="82">
        <v>8</v>
      </c>
      <c r="B9" s="82" t="s">
        <v>6</v>
      </c>
      <c r="C9" s="82" t="s">
        <v>17</v>
      </c>
      <c r="D9" s="83" t="s">
        <v>555</v>
      </c>
      <c r="E9" s="82" t="s">
        <v>52</v>
      </c>
      <c r="F9" s="82" t="s">
        <v>28</v>
      </c>
      <c r="G9" s="82"/>
    </row>
    <row r="10" spans="1:7" ht="16" customHeight="1" x14ac:dyDescent="0.2">
      <c r="A10" s="82">
        <v>9</v>
      </c>
      <c r="B10" s="81" t="s">
        <v>7</v>
      </c>
      <c r="C10" s="82" t="s">
        <v>18</v>
      </c>
      <c r="D10" s="83" t="s">
        <v>563</v>
      </c>
      <c r="E10" s="82"/>
      <c r="F10" s="81" t="s">
        <v>112</v>
      </c>
      <c r="G10" s="82"/>
    </row>
    <row r="11" spans="1:7" ht="16" customHeight="1" x14ac:dyDescent="0.25">
      <c r="A11" s="82">
        <v>10</v>
      </c>
      <c r="B11" s="81" t="s">
        <v>106</v>
      </c>
      <c r="C11" s="82" t="s">
        <v>107</v>
      </c>
      <c r="D11" s="83" t="s">
        <v>556</v>
      </c>
      <c r="E11" s="82"/>
      <c r="F11" s="81" t="s">
        <v>113</v>
      </c>
      <c r="G11" s="82"/>
    </row>
    <row r="12" spans="1:7" ht="16" customHeight="1" x14ac:dyDescent="0.2">
      <c r="A12" s="82">
        <v>11</v>
      </c>
      <c r="B12" s="82" t="s">
        <v>8</v>
      </c>
      <c r="C12" s="82" t="s">
        <v>19</v>
      </c>
      <c r="D12" s="83" t="s">
        <v>557</v>
      </c>
      <c r="E12" s="82" t="s">
        <v>53</v>
      </c>
      <c r="F12" s="82" t="s">
        <v>29</v>
      </c>
      <c r="G12" s="82"/>
    </row>
    <row r="13" spans="1:7" ht="16" customHeight="1" x14ac:dyDescent="0.2">
      <c r="A13" s="82">
        <v>12</v>
      </c>
      <c r="B13" s="82" t="s">
        <v>533</v>
      </c>
      <c r="C13" s="82" t="s">
        <v>534</v>
      </c>
      <c r="D13" s="83" t="s">
        <v>558</v>
      </c>
      <c r="E13" s="82" t="s">
        <v>54</v>
      </c>
      <c r="F13" s="82" t="s">
        <v>538</v>
      </c>
      <c r="G13" s="82"/>
    </row>
    <row r="14" spans="1:7" ht="16" customHeight="1" x14ac:dyDescent="0.2">
      <c r="A14" s="82">
        <v>13</v>
      </c>
      <c r="B14" s="82" t="s">
        <v>535</v>
      </c>
      <c r="C14" s="82" t="s">
        <v>536</v>
      </c>
      <c r="D14" s="83" t="s">
        <v>559</v>
      </c>
      <c r="E14" s="82" t="s">
        <v>55</v>
      </c>
      <c r="F14" s="82" t="s">
        <v>537</v>
      </c>
      <c r="G14" s="82"/>
    </row>
    <row r="15" spans="1:7" ht="16" customHeight="1" x14ac:dyDescent="0.2">
      <c r="A15" s="82">
        <v>14</v>
      </c>
      <c r="B15" s="82" t="s">
        <v>110</v>
      </c>
      <c r="C15" s="82" t="s">
        <v>111</v>
      </c>
      <c r="D15" s="83" t="s">
        <v>109</v>
      </c>
      <c r="E15" s="82" t="s">
        <v>56</v>
      </c>
      <c r="F15" s="82" t="s">
        <v>114</v>
      </c>
      <c r="G15" s="82"/>
    </row>
    <row r="16" spans="1:7" x14ac:dyDescent="0.2">
      <c r="A16" s="82">
        <v>15</v>
      </c>
      <c r="B16" s="82" t="s">
        <v>235</v>
      </c>
      <c r="C16" s="82" t="s">
        <v>236</v>
      </c>
      <c r="D16" s="83" t="s">
        <v>560</v>
      </c>
      <c r="E16" s="82" t="s">
        <v>57</v>
      </c>
      <c r="F16" s="82" t="s">
        <v>237</v>
      </c>
      <c r="G16" s="82"/>
    </row>
    <row r="17" spans="1:15" x14ac:dyDescent="0.2">
      <c r="A17" s="82">
        <v>16</v>
      </c>
      <c r="B17" s="82" t="s">
        <v>10</v>
      </c>
      <c r="C17" s="82" t="s">
        <v>21</v>
      </c>
      <c r="D17" s="83" t="s">
        <v>561</v>
      </c>
      <c r="E17" s="82" t="s">
        <v>58</v>
      </c>
      <c r="F17" s="82" t="s">
        <v>31</v>
      </c>
      <c r="G17" s="82"/>
    </row>
    <row r="19" spans="1:15" x14ac:dyDescent="0.2">
      <c r="I19" s="1" t="s">
        <v>562</v>
      </c>
      <c r="M19" s="1"/>
      <c r="N19" s="1"/>
      <c r="O19" s="1"/>
    </row>
    <row r="20" spans="1:15" x14ac:dyDescent="0.2">
      <c r="I20" s="82">
        <v>4</v>
      </c>
      <c r="J20" s="82" t="s">
        <v>2</v>
      </c>
      <c r="K20" s="82" t="s">
        <v>13</v>
      </c>
      <c r="L20" s="83" t="s">
        <v>234</v>
      </c>
      <c r="M20" s="82" t="s">
        <v>48</v>
      </c>
      <c r="N20" s="82" t="s">
        <v>24</v>
      </c>
      <c r="O20" s="82"/>
    </row>
    <row r="21" spans="1:15" ht="16" customHeight="1" x14ac:dyDescent="0.2">
      <c r="I21" s="82">
        <v>6</v>
      </c>
      <c r="J21" s="82" t="s">
        <v>4</v>
      </c>
      <c r="K21" s="82" t="s">
        <v>15</v>
      </c>
      <c r="L21" s="83" t="s">
        <v>239</v>
      </c>
      <c r="M21" s="82" t="s">
        <v>49</v>
      </c>
      <c r="N21" s="82" t="s">
        <v>26</v>
      </c>
      <c r="O21" s="82"/>
    </row>
    <row r="22" spans="1:15" ht="16" customHeight="1" x14ac:dyDescent="0.2">
      <c r="I22" s="82">
        <v>16</v>
      </c>
      <c r="J22" s="82" t="s">
        <v>9</v>
      </c>
      <c r="K22" s="82" t="s">
        <v>20</v>
      </c>
      <c r="L22" s="83" t="s">
        <v>195</v>
      </c>
      <c r="M22" s="82" t="s">
        <v>238</v>
      </c>
      <c r="N22" s="82" t="s">
        <v>30</v>
      </c>
      <c r="O22" s="82"/>
    </row>
    <row r="24" spans="1:15" ht="19.5" x14ac:dyDescent="0.2">
      <c r="I24" ph="1"/>
    </row>
  </sheetData>
  <sortState xmlns:xlrd2="http://schemas.microsoft.com/office/spreadsheetml/2017/richdata2" ref="A2:G16">
    <sortCondition ref="C2:C16"/>
  </sortState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4"/>
  <sheetViews>
    <sheetView tabSelected="1" zoomScale="50" zoomScaleNormal="50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AG40" sqref="AG40"/>
    </sheetView>
  </sheetViews>
  <sheetFormatPr defaultRowHeight="13" x14ac:dyDescent="0.2"/>
  <cols>
    <col min="1" max="1" width="5.453125" customWidth="1"/>
    <col min="2" max="2" width="26.6328125" customWidth="1"/>
    <col min="3" max="3" width="6.08984375" customWidth="1"/>
    <col min="4" max="4" width="3.08984375" customWidth="1"/>
    <col min="5" max="5" width="11.90625" customWidth="1"/>
    <col min="6" max="6" width="23.36328125" customWidth="1"/>
    <col min="7" max="7" width="14.36328125" customWidth="1"/>
    <col min="8" max="8" width="6.6328125" customWidth="1"/>
    <col min="9" max="9" width="2.08984375" style="1" customWidth="1"/>
    <col min="10" max="10" width="11" hidden="1" customWidth="1"/>
    <col min="11" max="11" width="3.6328125" style="1" hidden="1" customWidth="1"/>
    <col min="12" max="12" width="6.90625" style="1" hidden="1" customWidth="1"/>
    <col min="13" max="13" width="5.453125" hidden="1" customWidth="1"/>
    <col min="14" max="17" width="5.453125" style="1" hidden="1" customWidth="1"/>
    <col min="18" max="20" width="6.6328125" style="1" customWidth="1"/>
    <col min="21" max="21" width="5.08984375" style="1" customWidth="1"/>
    <col min="22" max="22" width="5.08984375" style="1" hidden="1" customWidth="1"/>
    <col min="23" max="23" width="16.36328125" customWidth="1"/>
    <col min="24" max="24" width="30.90625" style="1" hidden="1" customWidth="1"/>
    <col min="25" max="25" width="5.453125" style="1" customWidth="1"/>
    <col min="26" max="30" width="7.08984375" customWidth="1"/>
    <col min="31" max="31" width="7.08984375" style="1" customWidth="1"/>
    <col min="32" max="32" width="6.90625" style="1" customWidth="1"/>
  </cols>
  <sheetData>
    <row r="1" spans="1:25" ht="24" customHeight="1" thickBot="1" x14ac:dyDescent="0.25">
      <c r="A1" s="28" t="s">
        <v>32</v>
      </c>
      <c r="B1" s="29" t="s">
        <v>42</v>
      </c>
      <c r="C1" s="29" t="s">
        <v>33</v>
      </c>
      <c r="D1" s="29" t="s">
        <v>34</v>
      </c>
      <c r="E1" s="29" t="s">
        <v>35</v>
      </c>
      <c r="F1" s="29" t="s">
        <v>36</v>
      </c>
      <c r="G1" s="29" t="s">
        <v>37</v>
      </c>
      <c r="H1" s="135" t="s">
        <v>540</v>
      </c>
      <c r="I1" s="136"/>
      <c r="J1" s="29" t="s">
        <v>39</v>
      </c>
      <c r="K1" s="71" t="s">
        <v>43</v>
      </c>
      <c r="L1" s="72" t="s">
        <v>67</v>
      </c>
      <c r="M1" s="29" t="s">
        <v>41</v>
      </c>
      <c r="N1" s="29" t="s">
        <v>41</v>
      </c>
      <c r="O1" s="29" t="s">
        <v>41</v>
      </c>
      <c r="P1" s="29" t="s">
        <v>41</v>
      </c>
      <c r="Q1" s="29" t="s">
        <v>41</v>
      </c>
      <c r="R1" s="137" t="s">
        <v>41</v>
      </c>
      <c r="S1" s="138"/>
      <c r="T1" s="138"/>
      <c r="U1" s="138"/>
      <c r="V1" s="138"/>
      <c r="W1" s="121" t="s">
        <v>44</v>
      </c>
      <c r="X1" s="30" t="s">
        <v>68</v>
      </c>
      <c r="Y1" s="66" t="s">
        <v>32</v>
      </c>
    </row>
    <row r="2" spans="1:25" ht="24" customHeight="1" x14ac:dyDescent="0.2">
      <c r="A2" s="131">
        <v>1</v>
      </c>
      <c r="B2" s="41" t="s">
        <v>672</v>
      </c>
      <c r="C2" s="42" t="s">
        <v>91</v>
      </c>
      <c r="D2" s="127">
        <v>2</v>
      </c>
      <c r="E2" s="43" t="s">
        <v>723</v>
      </c>
      <c r="F2" s="41" t="s">
        <v>539</v>
      </c>
      <c r="G2" s="41" t="s">
        <v>807</v>
      </c>
      <c r="H2" s="44">
        <v>1</v>
      </c>
      <c r="I2" s="107" t="s">
        <v>40</v>
      </c>
      <c r="J2" s="41"/>
      <c r="K2" s="43">
        <v>1</v>
      </c>
      <c r="L2" s="43">
        <f>H2/K2</f>
        <v>1</v>
      </c>
      <c r="M2" s="43" t="s">
        <v>862</v>
      </c>
      <c r="N2" s="43"/>
      <c r="O2" s="43"/>
      <c r="P2" s="43"/>
      <c r="Q2" s="43"/>
      <c r="R2" s="45" t="str">
        <f>IF(M2="","",VLOOKUP(M2,審査員名簿!$E$1:F$17,2))</f>
        <v>渡辺</v>
      </c>
      <c r="S2" s="46" t="str">
        <f>IF(N2="","",VLOOKUP(N2,審査員名簿!$E$1:G$17,2))</f>
        <v/>
      </c>
      <c r="T2" s="46" t="str">
        <f>IF(O2="","",VLOOKUP(O2,審査員名簿!$E$1:G$17,2))</f>
        <v/>
      </c>
      <c r="U2" s="46" t="str">
        <f>IF(P2="","",VLOOKUP(P2,審査員名簿!$E$1:G$17,2))</f>
        <v/>
      </c>
      <c r="V2" s="46" t="str">
        <f>IF(Q2="","",VLOOKUP(Q2,審査員名簿!$E$1:H$17,2))</f>
        <v/>
      </c>
      <c r="W2" s="122"/>
      <c r="X2" s="48"/>
      <c r="Y2" s="49">
        <v>1</v>
      </c>
    </row>
    <row r="3" spans="1:25" ht="24" customHeight="1" x14ac:dyDescent="0.2">
      <c r="A3" s="132">
        <v>2</v>
      </c>
      <c r="B3" s="8" t="s">
        <v>673</v>
      </c>
      <c r="C3" s="18" t="s">
        <v>129</v>
      </c>
      <c r="D3" s="128">
        <v>3</v>
      </c>
      <c r="E3" s="9" t="s">
        <v>724</v>
      </c>
      <c r="F3" s="8" t="s">
        <v>725</v>
      </c>
      <c r="G3" s="8" t="s">
        <v>808</v>
      </c>
      <c r="H3" s="10">
        <v>0</v>
      </c>
      <c r="I3" s="68" t="s">
        <v>40</v>
      </c>
      <c r="J3" s="8"/>
      <c r="K3" s="9">
        <v>1</v>
      </c>
      <c r="L3" s="9">
        <f>H3/K3</f>
        <v>0</v>
      </c>
      <c r="M3" s="9" t="s">
        <v>857</v>
      </c>
      <c r="N3" s="9"/>
      <c r="O3" s="9"/>
      <c r="P3" s="9"/>
      <c r="Q3" s="9"/>
      <c r="R3" s="20" t="str">
        <f>IF(M3="","",VLOOKUP(M3,審査員名簿!$E$1:F$17,2))</f>
        <v>井上</v>
      </c>
      <c r="S3" s="21" t="str">
        <f>IF(N3="","",VLOOKUP(N3,審査員名簿!$E$1:G$17,2))</f>
        <v/>
      </c>
      <c r="T3" s="21" t="str">
        <f>IF(O3="","",VLOOKUP(O3,審査員名簿!$E$1:G$17,2))</f>
        <v/>
      </c>
      <c r="U3" s="21" t="str">
        <f>IF(P3="","",VLOOKUP(P3,審査員名簿!$E$1:G$17,2))</f>
        <v/>
      </c>
      <c r="V3" s="21" t="str">
        <f>IF(Q3="","",VLOOKUP(Q3,審査員名簿!$E$1:H$17,2))</f>
        <v/>
      </c>
      <c r="W3" s="123"/>
      <c r="X3" s="11"/>
      <c r="Y3" s="50">
        <v>2</v>
      </c>
    </row>
    <row r="4" spans="1:25" ht="24" customHeight="1" x14ac:dyDescent="0.2">
      <c r="A4" s="132">
        <v>3</v>
      </c>
      <c r="B4" s="8" t="s">
        <v>674</v>
      </c>
      <c r="C4" s="18" t="s">
        <v>92</v>
      </c>
      <c r="D4" s="128">
        <v>3</v>
      </c>
      <c r="E4" s="9" t="s">
        <v>726</v>
      </c>
      <c r="F4" s="8" t="s">
        <v>846</v>
      </c>
      <c r="G4" s="8" t="s">
        <v>809</v>
      </c>
      <c r="H4" s="10">
        <v>0</v>
      </c>
      <c r="I4" s="68" t="s">
        <v>40</v>
      </c>
      <c r="J4" s="8"/>
      <c r="K4" s="9">
        <v>1</v>
      </c>
      <c r="L4" s="9">
        <f>H4/K4</f>
        <v>0</v>
      </c>
      <c r="M4" s="9" t="s">
        <v>857</v>
      </c>
      <c r="N4" s="9"/>
      <c r="O4" s="9"/>
      <c r="P4" s="9"/>
      <c r="Q4" s="9"/>
      <c r="R4" s="20" t="str">
        <f>IF(M4="","",VLOOKUP(M4,審査員名簿!$E$1:F$17,2))</f>
        <v>井上</v>
      </c>
      <c r="S4" s="21" t="str">
        <f>IF(N4="","",VLOOKUP(N4,審査員名簿!$E$1:G$17,2))</f>
        <v/>
      </c>
      <c r="T4" s="21" t="str">
        <f>IF(O4="","",VLOOKUP(O4,審査員名簿!$E$1:G$17,2))</f>
        <v/>
      </c>
      <c r="U4" s="21" t="str">
        <f>IF(P4="","",VLOOKUP(P4,審査員名簿!$E$1:G$17,2))</f>
        <v/>
      </c>
      <c r="V4" s="21" t="str">
        <f>IF(Q4="","",VLOOKUP(Q4,審査員名簿!$E$1:H$17,2))</f>
        <v/>
      </c>
      <c r="W4" s="124"/>
      <c r="X4" s="12"/>
      <c r="Y4" s="50">
        <v>3</v>
      </c>
    </row>
    <row r="5" spans="1:25" ht="24" customHeight="1" x14ac:dyDescent="0.2">
      <c r="A5" s="132">
        <v>4</v>
      </c>
      <c r="B5" s="8" t="s">
        <v>675</v>
      </c>
      <c r="C5" s="18" t="s">
        <v>571</v>
      </c>
      <c r="D5" s="128">
        <v>3</v>
      </c>
      <c r="E5" s="9" t="s">
        <v>727</v>
      </c>
      <c r="F5" s="8" t="s">
        <v>728</v>
      </c>
      <c r="G5" s="8" t="s">
        <v>810</v>
      </c>
      <c r="H5" s="10">
        <v>0</v>
      </c>
      <c r="I5" s="68" t="s">
        <v>40</v>
      </c>
      <c r="J5" s="8"/>
      <c r="K5" s="9">
        <v>1</v>
      </c>
      <c r="L5" s="9">
        <f>H5/K5</f>
        <v>0</v>
      </c>
      <c r="M5" s="9" t="s">
        <v>857</v>
      </c>
      <c r="N5" s="9"/>
      <c r="O5" s="9"/>
      <c r="P5" s="9"/>
      <c r="Q5" s="9"/>
      <c r="R5" s="20" t="str">
        <f>IF(M5="","",VLOOKUP(M5,審査員名簿!$E$1:F$17,2))</f>
        <v>井上</v>
      </c>
      <c r="S5" s="21" t="str">
        <f>IF(N5="","",VLOOKUP(N5,審査員名簿!$E$1:G$17,2))</f>
        <v/>
      </c>
      <c r="T5" s="21" t="str">
        <f>IF(O5="","",VLOOKUP(O5,審査員名簿!$E$1:G$17,2))</f>
        <v/>
      </c>
      <c r="U5" s="21" t="str">
        <f>IF(P5="","",VLOOKUP(P5,審査員名簿!$E$1:G$17,2))</f>
        <v/>
      </c>
      <c r="V5" s="21" t="str">
        <f>IF(Q5="","",VLOOKUP(Q5,審査員名簿!$E$1:H$17,2))</f>
        <v/>
      </c>
      <c r="W5" s="123"/>
      <c r="X5" s="11"/>
      <c r="Y5" s="50">
        <v>4</v>
      </c>
    </row>
    <row r="6" spans="1:25" ht="24" customHeight="1" x14ac:dyDescent="0.2">
      <c r="A6" s="132">
        <v>5</v>
      </c>
      <c r="B6" s="8" t="s">
        <v>676</v>
      </c>
      <c r="C6" s="18" t="s">
        <v>88</v>
      </c>
      <c r="D6" s="128">
        <v>3</v>
      </c>
      <c r="E6" s="9" t="s">
        <v>622</v>
      </c>
      <c r="F6" s="8" t="s">
        <v>729</v>
      </c>
      <c r="G6" s="8" t="s">
        <v>811</v>
      </c>
      <c r="H6" s="10">
        <v>0</v>
      </c>
      <c r="I6" s="68" t="s">
        <v>40</v>
      </c>
      <c r="J6" s="8"/>
      <c r="K6" s="9">
        <v>1</v>
      </c>
      <c r="L6" s="9">
        <f>H6/K6</f>
        <v>0</v>
      </c>
      <c r="M6" s="9" t="s">
        <v>858</v>
      </c>
      <c r="N6" s="9"/>
      <c r="O6" s="9"/>
      <c r="P6" s="9"/>
      <c r="Q6" s="9"/>
      <c r="R6" s="20" t="str">
        <f>IF(M6="","",VLOOKUP(M6,審査員名簿!$E$1:F$17,2))</f>
        <v>宇佐美</v>
      </c>
      <c r="S6" s="21" t="str">
        <f>IF(N6="","",VLOOKUP(N6,審査員名簿!$E$1:G$17,2))</f>
        <v/>
      </c>
      <c r="T6" s="21" t="str">
        <f>IF(O6="","",VLOOKUP(O6,審査員名簿!$E$1:G$17,2))</f>
        <v/>
      </c>
      <c r="U6" s="21" t="str">
        <f>IF(P6="","",VLOOKUP(P6,審査員名簿!$E$1:G$17,2))</f>
        <v/>
      </c>
      <c r="V6" s="21" t="str">
        <f>IF(Q6="","",VLOOKUP(Q6,審査員名簿!$E$1:H$17,2))</f>
        <v/>
      </c>
      <c r="W6" s="123"/>
      <c r="X6" s="11"/>
      <c r="Y6" s="50">
        <v>5</v>
      </c>
    </row>
    <row r="7" spans="1:25" ht="24" customHeight="1" x14ac:dyDescent="0.2">
      <c r="A7" s="132">
        <v>6</v>
      </c>
      <c r="B7" s="8" t="s">
        <v>677</v>
      </c>
      <c r="C7" s="18" t="s">
        <v>89</v>
      </c>
      <c r="D7" s="128">
        <v>3</v>
      </c>
      <c r="E7" s="9" t="s">
        <v>730</v>
      </c>
      <c r="F7" s="8" t="s">
        <v>847</v>
      </c>
      <c r="G7" s="8" t="s">
        <v>812</v>
      </c>
      <c r="H7" s="10">
        <v>1</v>
      </c>
      <c r="I7" s="68" t="s">
        <v>40</v>
      </c>
      <c r="J7" s="8"/>
      <c r="K7" s="9">
        <v>1</v>
      </c>
      <c r="L7" s="9">
        <f>H7/K7</f>
        <v>1</v>
      </c>
      <c r="M7" s="9" t="s">
        <v>855</v>
      </c>
      <c r="N7" s="9"/>
      <c r="O7" s="9"/>
      <c r="P7" s="9"/>
      <c r="Q7" s="9"/>
      <c r="R7" s="20" t="str">
        <f>IF(M7="","",VLOOKUP(M7,審査員名簿!$E$1:F$17,2))</f>
        <v>村山</v>
      </c>
      <c r="S7" s="21" t="str">
        <f>IF(N7="","",VLOOKUP(N7,審査員名簿!$E$1:G$17,2))</f>
        <v/>
      </c>
      <c r="T7" s="21" t="str">
        <f>IF(O7="","",VLOOKUP(O7,審査員名簿!$E$1:G$17,2))</f>
        <v/>
      </c>
      <c r="U7" s="21" t="str">
        <f>IF(P7="","",VLOOKUP(P7,審査員名簿!$E$1:G$17,2))</f>
        <v/>
      </c>
      <c r="V7" s="21" t="str">
        <f>IF(Q7="","",VLOOKUP(Q7,審査員名簿!$E$1:H$17,2))</f>
        <v/>
      </c>
      <c r="W7" s="123"/>
      <c r="X7" s="11"/>
      <c r="Y7" s="50">
        <v>6</v>
      </c>
    </row>
    <row r="8" spans="1:25" ht="24" customHeight="1" x14ac:dyDescent="0.2">
      <c r="A8" s="132">
        <v>7</v>
      </c>
      <c r="B8" s="8" t="s">
        <v>678</v>
      </c>
      <c r="C8" s="18" t="s">
        <v>88</v>
      </c>
      <c r="D8" s="128">
        <v>2</v>
      </c>
      <c r="E8" s="9" t="s">
        <v>731</v>
      </c>
      <c r="F8" s="8" t="s">
        <v>732</v>
      </c>
      <c r="G8" s="8" t="s">
        <v>813</v>
      </c>
      <c r="H8" s="10">
        <v>50</v>
      </c>
      <c r="I8" s="68" t="s">
        <v>40</v>
      </c>
      <c r="J8" s="8"/>
      <c r="K8" s="9">
        <v>1</v>
      </c>
      <c r="L8" s="9">
        <f>H8/K8</f>
        <v>50</v>
      </c>
      <c r="M8" s="9" t="s">
        <v>854</v>
      </c>
      <c r="N8" s="9"/>
      <c r="O8" s="9"/>
      <c r="P8" s="9"/>
      <c r="Q8" s="9"/>
      <c r="R8" s="20" t="str">
        <f>IF(M8="","",VLOOKUP(M8,審査員名簿!$E$1:F$17,2))</f>
        <v>小林</v>
      </c>
      <c r="S8" s="21" t="str">
        <f>IF(N8="","",VLOOKUP(N8,審査員名簿!$E$1:G$17,2))</f>
        <v/>
      </c>
      <c r="T8" s="21" t="str">
        <f>IF(O8="","",VLOOKUP(O8,審査員名簿!$E$1:G$17,2))</f>
        <v/>
      </c>
      <c r="U8" s="21" t="str">
        <f>IF(P8="","",VLOOKUP(P8,審査員名簿!$E$1:G$17,2))</f>
        <v/>
      </c>
      <c r="V8" s="21" t="str">
        <f>IF(Q8="","",VLOOKUP(Q8,審査員名簿!$E$1:H$17,2))</f>
        <v/>
      </c>
      <c r="W8" s="123"/>
      <c r="X8" s="12"/>
      <c r="Y8" s="50">
        <v>7</v>
      </c>
    </row>
    <row r="9" spans="1:25" ht="24" customHeight="1" x14ac:dyDescent="0.2">
      <c r="A9" s="132">
        <v>8</v>
      </c>
      <c r="B9" s="8" t="s">
        <v>679</v>
      </c>
      <c r="C9" s="18" t="s">
        <v>73</v>
      </c>
      <c r="D9" s="128">
        <v>3</v>
      </c>
      <c r="E9" s="8" t="s">
        <v>733</v>
      </c>
      <c r="F9" s="8" t="s">
        <v>848</v>
      </c>
      <c r="G9" s="8" t="s">
        <v>814</v>
      </c>
      <c r="H9" s="10">
        <v>2</v>
      </c>
      <c r="I9" s="68" t="s">
        <v>40</v>
      </c>
      <c r="J9" s="8"/>
      <c r="K9" s="9">
        <v>1</v>
      </c>
      <c r="L9" s="9">
        <f>H9/K9</f>
        <v>2</v>
      </c>
      <c r="M9" s="9" t="s">
        <v>863</v>
      </c>
      <c r="N9" s="9"/>
      <c r="O9" s="9"/>
      <c r="P9" s="9"/>
      <c r="Q9" s="9"/>
      <c r="R9" s="20" t="str">
        <f>IF(M9="","",VLOOKUP(M9,審査員名簿!$E$1:F$17,2))</f>
        <v>吉川</v>
      </c>
      <c r="S9" s="21" t="str">
        <f>IF(N9="","",VLOOKUP(N9,審査員名簿!$E$1:G$17,2))</f>
        <v/>
      </c>
      <c r="T9" s="21" t="str">
        <f>IF(O9="","",VLOOKUP(O9,審査員名簿!$E$1:G$17,2))</f>
        <v/>
      </c>
      <c r="U9" s="21" t="str">
        <f>IF(P9="","",VLOOKUP(P9,審査員名簿!$E$1:G$17,2))</f>
        <v/>
      </c>
      <c r="V9" s="21" t="str">
        <f>IF(Q9="","",VLOOKUP(Q9,審査員名簿!$E$1:H$17,2))</f>
        <v/>
      </c>
      <c r="W9" s="125"/>
      <c r="X9" s="11"/>
      <c r="Y9" s="50">
        <v>8</v>
      </c>
    </row>
    <row r="10" spans="1:25" ht="24" customHeight="1" x14ac:dyDescent="0.2">
      <c r="A10" s="132">
        <v>9</v>
      </c>
      <c r="B10" s="8" t="s">
        <v>680</v>
      </c>
      <c r="C10" s="18" t="s">
        <v>71</v>
      </c>
      <c r="D10" s="128">
        <v>2</v>
      </c>
      <c r="E10" s="9" t="s">
        <v>734</v>
      </c>
      <c r="F10" s="8" t="s">
        <v>735</v>
      </c>
      <c r="G10" s="8" t="s">
        <v>201</v>
      </c>
      <c r="H10" s="10">
        <v>8</v>
      </c>
      <c r="I10" s="68" t="s">
        <v>40</v>
      </c>
      <c r="J10" s="8"/>
      <c r="K10" s="9">
        <v>1</v>
      </c>
      <c r="L10" s="9">
        <f>H10/K10</f>
        <v>8</v>
      </c>
      <c r="M10" s="9" t="s">
        <v>858</v>
      </c>
      <c r="N10" s="9"/>
      <c r="O10" s="9"/>
      <c r="P10" s="9"/>
      <c r="Q10" s="9"/>
      <c r="R10" s="20" t="str">
        <f>IF(M10="","",VLOOKUP(M10,審査員名簿!$E$1:F$17,2))</f>
        <v>宇佐美</v>
      </c>
      <c r="S10" s="21" t="str">
        <f>IF(N10="","",VLOOKUP(N10,審査員名簿!$E$1:G$17,2))</f>
        <v/>
      </c>
      <c r="T10" s="21" t="str">
        <f>IF(O10="","",VLOOKUP(O10,審査員名簿!$E$1:G$17,2))</f>
        <v/>
      </c>
      <c r="U10" s="21" t="str">
        <f>IF(P10="","",VLOOKUP(P10,審査員名簿!$E$1:G$17,2))</f>
        <v/>
      </c>
      <c r="V10" s="21" t="str">
        <f>IF(Q10="","",VLOOKUP(Q10,審査員名簿!$E$1:H$17,2))</f>
        <v/>
      </c>
      <c r="W10" s="125"/>
      <c r="X10" s="11"/>
      <c r="Y10" s="50">
        <v>9</v>
      </c>
    </row>
    <row r="11" spans="1:25" ht="24" customHeight="1" thickBot="1" x14ac:dyDescent="0.25">
      <c r="A11" s="133">
        <v>10</v>
      </c>
      <c r="B11" s="13" t="s">
        <v>681</v>
      </c>
      <c r="C11" s="19" t="s">
        <v>94</v>
      </c>
      <c r="D11" s="129">
        <v>3</v>
      </c>
      <c r="E11" s="14" t="s">
        <v>736</v>
      </c>
      <c r="F11" s="13" t="s">
        <v>737</v>
      </c>
      <c r="G11" s="13" t="s">
        <v>815</v>
      </c>
      <c r="H11" s="15">
        <v>10</v>
      </c>
      <c r="I11" s="69" t="s">
        <v>40</v>
      </c>
      <c r="J11" s="13"/>
      <c r="K11" s="14">
        <v>1</v>
      </c>
      <c r="L11" s="14">
        <f>H11/K11</f>
        <v>10</v>
      </c>
      <c r="M11" s="14" t="s">
        <v>859</v>
      </c>
      <c r="N11" s="14"/>
      <c r="O11" s="14"/>
      <c r="P11" s="14"/>
      <c r="Q11" s="14"/>
      <c r="R11" s="23" t="str">
        <f>IF(M11="","",VLOOKUP(M11,審査員名簿!$E$1:F$17,2))</f>
        <v>勝田</v>
      </c>
      <c r="S11" s="24" t="str">
        <f>IF(N11="","",VLOOKUP(N11,審査員名簿!$E$1:G$17,2))</f>
        <v/>
      </c>
      <c r="T11" s="24" t="str">
        <f>IF(O11="","",VLOOKUP(O11,審査員名簿!$E$1:G$17,2))</f>
        <v/>
      </c>
      <c r="U11" s="24" t="str">
        <f>IF(P11="","",VLOOKUP(P11,審査員名簿!$E$1:G$17,2))</f>
        <v/>
      </c>
      <c r="V11" s="24" t="str">
        <f>IF(Q11="","",VLOOKUP(Q11,審査員名簿!$E$1:H$17,2))</f>
        <v/>
      </c>
      <c r="W11" s="126"/>
      <c r="X11" s="51"/>
      <c r="Y11" s="52">
        <v>10</v>
      </c>
    </row>
    <row r="12" spans="1:25" ht="24" customHeight="1" x14ac:dyDescent="0.2">
      <c r="A12" s="134">
        <v>11</v>
      </c>
      <c r="B12" s="32" t="s">
        <v>682</v>
      </c>
      <c r="C12" s="33" t="s">
        <v>90</v>
      </c>
      <c r="D12" s="130">
        <v>3</v>
      </c>
      <c r="E12" s="34" t="s">
        <v>738</v>
      </c>
      <c r="F12" s="32" t="s">
        <v>739</v>
      </c>
      <c r="G12" s="32" t="s">
        <v>816</v>
      </c>
      <c r="H12" s="35">
        <v>0</v>
      </c>
      <c r="I12" s="70" t="s">
        <v>40</v>
      </c>
      <c r="J12" s="32"/>
      <c r="K12" s="34">
        <v>1</v>
      </c>
      <c r="L12" s="34">
        <f>H12/K12</f>
        <v>0</v>
      </c>
      <c r="M12" s="34" t="s">
        <v>859</v>
      </c>
      <c r="N12" s="34"/>
      <c r="O12" s="34"/>
      <c r="P12" s="34"/>
      <c r="Q12" s="34"/>
      <c r="R12" s="36" t="str">
        <f>IF(M12="","",VLOOKUP(M12,審査員名簿!$E$1:F$17,2))</f>
        <v>勝田</v>
      </c>
      <c r="S12" s="37" t="str">
        <f>IF(N12="","",VLOOKUP(N12,審査員名簿!$E$1:G$17,2))</f>
        <v/>
      </c>
      <c r="T12" s="37" t="str">
        <f>IF(O12="","",VLOOKUP(O12,審査員名簿!$E$1:G$17,2))</f>
        <v/>
      </c>
      <c r="U12" s="37" t="str">
        <f>IF(P12="","",VLOOKUP(P12,審査員名簿!$E$1:G$17,2))</f>
        <v/>
      </c>
      <c r="V12" s="37" t="str">
        <f>IF(Q12="","",VLOOKUP(Q12,審査員名簿!$E$1:H$17,2))</f>
        <v/>
      </c>
      <c r="W12" s="123"/>
      <c r="X12" s="39"/>
      <c r="Y12" s="67">
        <v>11</v>
      </c>
    </row>
    <row r="13" spans="1:25" ht="24" customHeight="1" x14ac:dyDescent="0.2">
      <c r="A13" s="132">
        <v>12</v>
      </c>
      <c r="B13" s="75" t="s">
        <v>683</v>
      </c>
      <c r="C13" s="18" t="s">
        <v>321</v>
      </c>
      <c r="D13" s="128">
        <v>1</v>
      </c>
      <c r="E13" s="9" t="s">
        <v>740</v>
      </c>
      <c r="F13" s="8" t="s">
        <v>741</v>
      </c>
      <c r="G13" s="76" t="s">
        <v>817</v>
      </c>
      <c r="H13" s="10">
        <v>21</v>
      </c>
      <c r="I13" s="68" t="s">
        <v>40</v>
      </c>
      <c r="J13" s="8"/>
      <c r="K13" s="9">
        <v>1</v>
      </c>
      <c r="L13" s="9">
        <f>H13/K13</f>
        <v>21</v>
      </c>
      <c r="M13" s="9" t="s">
        <v>855</v>
      </c>
      <c r="N13" s="9"/>
      <c r="O13" s="9"/>
      <c r="P13" s="9"/>
      <c r="Q13" s="9"/>
      <c r="R13" s="20" t="str">
        <f>IF(M13="","",VLOOKUP(M13,審査員名簿!$E$1:F$17,2))</f>
        <v>村山</v>
      </c>
      <c r="S13" s="21" t="str">
        <f>IF(N13="","",VLOOKUP(N13,審査員名簿!$E$1:G$17,2))</f>
        <v/>
      </c>
      <c r="T13" s="21" t="str">
        <f>IF(O13="","",VLOOKUP(O13,審査員名簿!$E$1:G$17,2))</f>
        <v/>
      </c>
      <c r="U13" s="21" t="str">
        <f>IF(P13="","",VLOOKUP(P13,審査員名簿!$E$1:G$17,2))</f>
        <v/>
      </c>
      <c r="V13" s="21" t="str">
        <f>IF(Q13="","",VLOOKUP(Q13,審査員名簿!$E$1:H$17,2))</f>
        <v/>
      </c>
      <c r="W13" s="123"/>
      <c r="X13" s="11"/>
      <c r="Y13" s="50">
        <v>12</v>
      </c>
    </row>
    <row r="14" spans="1:25" ht="24" customHeight="1" x14ac:dyDescent="0.2">
      <c r="A14" s="132">
        <v>13</v>
      </c>
      <c r="B14" s="8" t="s">
        <v>684</v>
      </c>
      <c r="C14" s="18" t="s">
        <v>82</v>
      </c>
      <c r="D14" s="128">
        <v>1</v>
      </c>
      <c r="E14" s="9" t="s">
        <v>742</v>
      </c>
      <c r="F14" s="8" t="s">
        <v>849</v>
      </c>
      <c r="G14" s="8" t="s">
        <v>818</v>
      </c>
      <c r="H14" s="10">
        <v>15</v>
      </c>
      <c r="I14" s="68" t="s">
        <v>40</v>
      </c>
      <c r="J14" s="8"/>
      <c r="K14" s="9">
        <v>1</v>
      </c>
      <c r="L14" s="9">
        <f>H14/K14</f>
        <v>15</v>
      </c>
      <c r="M14" s="9" t="s">
        <v>860</v>
      </c>
      <c r="N14" s="9"/>
      <c r="O14" s="9"/>
      <c r="P14" s="9"/>
      <c r="Q14" s="9"/>
      <c r="R14" s="20" t="str">
        <f>IF(M14="","",VLOOKUP(M14,審査員名簿!$E$1:F$17,2))</f>
        <v>北爪</v>
      </c>
      <c r="S14" s="21" t="str">
        <f>IF(N14="","",VLOOKUP(N14,審査員名簿!$E$1:G$17,2))</f>
        <v/>
      </c>
      <c r="T14" s="21" t="str">
        <f>IF(O14="","",VLOOKUP(O14,審査員名簿!$E$1:G$17,2))</f>
        <v/>
      </c>
      <c r="U14" s="21" t="str">
        <f>IF(P14="","",VLOOKUP(P14,審査員名簿!$E$1:G$17,2))</f>
        <v/>
      </c>
      <c r="V14" s="21" t="str">
        <f>IF(Q14="","",VLOOKUP(Q14,審査員名簿!$E$1:H$17,2))</f>
        <v/>
      </c>
      <c r="W14" s="123"/>
      <c r="X14" s="11"/>
      <c r="Y14" s="50">
        <v>13</v>
      </c>
    </row>
    <row r="15" spans="1:25" ht="24" customHeight="1" x14ac:dyDescent="0.2">
      <c r="A15" s="132">
        <v>14</v>
      </c>
      <c r="B15" s="8" t="s">
        <v>685</v>
      </c>
      <c r="C15" s="18" t="s">
        <v>103</v>
      </c>
      <c r="D15" s="128">
        <v>2</v>
      </c>
      <c r="E15" s="9" t="s">
        <v>743</v>
      </c>
      <c r="F15" s="8" t="s">
        <v>744</v>
      </c>
      <c r="G15" s="8" t="s">
        <v>819</v>
      </c>
      <c r="H15" s="10">
        <v>0</v>
      </c>
      <c r="I15" s="68" t="s">
        <v>40</v>
      </c>
      <c r="J15" s="8"/>
      <c r="K15" s="9">
        <v>1</v>
      </c>
      <c r="L15" s="9">
        <f>H15/K15</f>
        <v>0</v>
      </c>
      <c r="M15" s="9" t="s">
        <v>859</v>
      </c>
      <c r="N15" s="9"/>
      <c r="O15" s="9"/>
      <c r="P15" s="9"/>
      <c r="Q15" s="9"/>
      <c r="R15" s="20" t="str">
        <f>IF(M15="","",VLOOKUP(M15,審査員名簿!$E$1:F$17,2))</f>
        <v>勝田</v>
      </c>
      <c r="S15" s="21" t="str">
        <f>IF(N15="","",VLOOKUP(N15,審査員名簿!$E$1:G$17,2))</f>
        <v/>
      </c>
      <c r="T15" s="21" t="str">
        <f>IF(O15="","",VLOOKUP(O15,審査員名簿!$E$1:G$17,2))</f>
        <v/>
      </c>
      <c r="U15" s="21" t="str">
        <f>IF(P15="","",VLOOKUP(P15,審査員名簿!$E$1:G$17,2))</f>
        <v/>
      </c>
      <c r="V15" s="21" t="str">
        <f>IF(Q15="","",VLOOKUP(Q15,審査員名簿!$E$1:H$17,2))</f>
        <v/>
      </c>
      <c r="W15" s="123"/>
      <c r="X15" s="11"/>
      <c r="Y15" s="50">
        <v>14</v>
      </c>
    </row>
    <row r="16" spans="1:25" ht="24" customHeight="1" x14ac:dyDescent="0.2">
      <c r="A16" s="132">
        <v>15</v>
      </c>
      <c r="B16" s="8" t="s">
        <v>686</v>
      </c>
      <c r="C16" s="18" t="s">
        <v>118</v>
      </c>
      <c r="D16" s="128">
        <v>3</v>
      </c>
      <c r="E16" s="9" t="s">
        <v>745</v>
      </c>
      <c r="F16" s="8" t="s">
        <v>746</v>
      </c>
      <c r="G16" s="8" t="s">
        <v>457</v>
      </c>
      <c r="H16" s="10">
        <v>1</v>
      </c>
      <c r="I16" s="68" t="s">
        <v>40</v>
      </c>
      <c r="J16" s="8"/>
      <c r="K16" s="9">
        <v>1</v>
      </c>
      <c r="L16" s="9">
        <f>H16/K16</f>
        <v>1</v>
      </c>
      <c r="M16" s="9" t="s">
        <v>862</v>
      </c>
      <c r="N16" s="9"/>
      <c r="O16" s="9"/>
      <c r="P16" s="9"/>
      <c r="Q16" s="9"/>
      <c r="R16" s="20" t="str">
        <f>IF(M16="","",VLOOKUP(M16,審査員名簿!$E$1:F$17,2))</f>
        <v>渡辺</v>
      </c>
      <c r="S16" s="21" t="str">
        <f>IF(N16="","",VLOOKUP(N16,審査員名簿!$E$1:G$17,2))</f>
        <v/>
      </c>
      <c r="T16" s="21" t="str">
        <f>IF(O16="","",VLOOKUP(O16,審査員名簿!$E$1:G$17,2))</f>
        <v/>
      </c>
      <c r="U16" s="21" t="str">
        <f>IF(P16="","",VLOOKUP(P16,審査員名簿!$E$1:G$17,2))</f>
        <v/>
      </c>
      <c r="V16" s="21" t="str">
        <f>IF(Q16="","",VLOOKUP(Q16,審査員名簿!$E$1:H$17,2))</f>
        <v/>
      </c>
      <c r="W16" s="123"/>
      <c r="X16" s="11"/>
      <c r="Y16" s="50">
        <v>15</v>
      </c>
    </row>
    <row r="17" spans="1:25" ht="24" customHeight="1" x14ac:dyDescent="0.2">
      <c r="A17" s="132">
        <v>16</v>
      </c>
      <c r="B17" s="59" t="s">
        <v>687</v>
      </c>
      <c r="C17" s="18" t="s">
        <v>155</v>
      </c>
      <c r="D17" s="128">
        <v>3</v>
      </c>
      <c r="E17" s="9" t="s">
        <v>747</v>
      </c>
      <c r="F17" s="8" t="s">
        <v>748</v>
      </c>
      <c r="G17" s="8" t="s">
        <v>820</v>
      </c>
      <c r="H17" s="10">
        <v>0</v>
      </c>
      <c r="I17" s="68" t="s">
        <v>40</v>
      </c>
      <c r="J17" s="8"/>
      <c r="K17" s="9">
        <v>1</v>
      </c>
      <c r="L17" s="9">
        <f>H17/K17</f>
        <v>0</v>
      </c>
      <c r="M17" s="9" t="s">
        <v>860</v>
      </c>
      <c r="N17" s="9"/>
      <c r="O17" s="9"/>
      <c r="P17" s="9"/>
      <c r="Q17" s="9"/>
      <c r="R17" s="20" t="str">
        <f>IF(M17="","",VLOOKUP(M17,審査員名簿!$E$1:F$17,2))</f>
        <v>北爪</v>
      </c>
      <c r="S17" s="21" t="str">
        <f>IF(N17="","",VLOOKUP(N17,審査員名簿!$E$1:G$17,2))</f>
        <v/>
      </c>
      <c r="T17" s="21" t="str">
        <f>IF(O17="","",VLOOKUP(O17,審査員名簿!$E$1:G$17,2))</f>
        <v/>
      </c>
      <c r="U17" s="21" t="str">
        <f>IF(P17="","",VLOOKUP(P17,審査員名簿!$E$1:G$17,2))</f>
        <v/>
      </c>
      <c r="V17" s="21" t="str">
        <f>IF(Q17="","",VLOOKUP(Q17,審査員名簿!$E$1:H$17,2))</f>
        <v/>
      </c>
      <c r="W17" s="123"/>
      <c r="X17" s="11"/>
      <c r="Y17" s="50">
        <v>16</v>
      </c>
    </row>
    <row r="18" spans="1:25" ht="24" customHeight="1" x14ac:dyDescent="0.2">
      <c r="A18" s="132">
        <v>17</v>
      </c>
      <c r="B18" s="8" t="s">
        <v>688</v>
      </c>
      <c r="C18" s="18" t="s">
        <v>105</v>
      </c>
      <c r="D18" s="128">
        <v>3</v>
      </c>
      <c r="E18" s="9" t="s">
        <v>749</v>
      </c>
      <c r="F18" s="8" t="s">
        <v>456</v>
      </c>
      <c r="G18" s="8" t="s">
        <v>457</v>
      </c>
      <c r="H18" s="10">
        <v>3</v>
      </c>
      <c r="I18" s="68" t="s">
        <v>40</v>
      </c>
      <c r="J18" s="8"/>
      <c r="K18" s="9">
        <v>1</v>
      </c>
      <c r="L18" s="9">
        <f>H18/K18</f>
        <v>3</v>
      </c>
      <c r="M18" s="9" t="s">
        <v>855</v>
      </c>
      <c r="N18" s="9"/>
      <c r="O18" s="9"/>
      <c r="P18" s="9"/>
      <c r="Q18" s="9"/>
      <c r="R18" s="20" t="str">
        <f>IF(M18="","",VLOOKUP(M18,審査員名簿!$E$1:F$17,2))</f>
        <v>村山</v>
      </c>
      <c r="S18" s="21" t="str">
        <f>IF(N18="","",VLOOKUP(N18,審査員名簿!$E$1:G$17,2))</f>
        <v/>
      </c>
      <c r="T18" s="21" t="str">
        <f>IF(O18="","",VLOOKUP(O18,審査員名簿!$E$1:G$17,2))</f>
        <v/>
      </c>
      <c r="U18" s="21" t="str">
        <f>IF(P18="","",VLOOKUP(P18,審査員名簿!$E$1:G$17,2))</f>
        <v/>
      </c>
      <c r="V18" s="21" t="str">
        <f>IF(Q18="","",VLOOKUP(Q18,審査員名簿!$E$1:H$17,2))</f>
        <v/>
      </c>
      <c r="W18" s="124"/>
      <c r="X18" s="12"/>
      <c r="Y18" s="50">
        <v>17</v>
      </c>
    </row>
    <row r="19" spans="1:25" ht="24" customHeight="1" x14ac:dyDescent="0.2">
      <c r="A19" s="132">
        <v>18</v>
      </c>
      <c r="B19" s="8" t="s">
        <v>689</v>
      </c>
      <c r="C19" s="18" t="s">
        <v>197</v>
      </c>
      <c r="D19" s="128">
        <v>2</v>
      </c>
      <c r="E19" s="9" t="s">
        <v>750</v>
      </c>
      <c r="F19" s="8" t="s">
        <v>751</v>
      </c>
      <c r="G19" s="8" t="s">
        <v>821</v>
      </c>
      <c r="H19" s="10">
        <v>1</v>
      </c>
      <c r="I19" s="68" t="s">
        <v>40</v>
      </c>
      <c r="J19" s="8"/>
      <c r="K19" s="9">
        <v>1</v>
      </c>
      <c r="L19" s="9">
        <f>H19/K19</f>
        <v>1</v>
      </c>
      <c r="M19" s="9" t="s">
        <v>854</v>
      </c>
      <c r="N19" s="9"/>
      <c r="O19" s="9"/>
      <c r="P19" s="9"/>
      <c r="Q19" s="9"/>
      <c r="R19" s="20" t="str">
        <f>IF(M19="","",VLOOKUP(M19,審査員名簿!$E$1:F$17,2))</f>
        <v>小林</v>
      </c>
      <c r="S19" s="21" t="str">
        <f>IF(N19="","",VLOOKUP(N19,審査員名簿!$E$1:G$17,2))</f>
        <v/>
      </c>
      <c r="T19" s="21" t="str">
        <f>IF(O19="","",VLOOKUP(O19,審査員名簿!$E$1:G$17,2))</f>
        <v/>
      </c>
      <c r="U19" s="21" t="str">
        <f>IF(P19="","",VLOOKUP(P19,審査員名簿!$E$1:G$17,2))</f>
        <v/>
      </c>
      <c r="V19" s="21" t="str">
        <f>IF(Q19="","",VLOOKUP(Q19,審査員名簿!$E$1:H$17,2))</f>
        <v/>
      </c>
      <c r="W19" s="123"/>
      <c r="X19" s="11"/>
      <c r="Y19" s="50">
        <v>18</v>
      </c>
    </row>
    <row r="20" spans="1:25" ht="24" customHeight="1" x14ac:dyDescent="0.2">
      <c r="A20" s="132">
        <v>19</v>
      </c>
      <c r="B20" s="8" t="s">
        <v>690</v>
      </c>
      <c r="C20" s="18" t="s">
        <v>103</v>
      </c>
      <c r="D20" s="128">
        <v>1</v>
      </c>
      <c r="E20" s="9" t="s">
        <v>752</v>
      </c>
      <c r="F20" s="8" t="s">
        <v>753</v>
      </c>
      <c r="G20" s="8" t="s">
        <v>822</v>
      </c>
      <c r="H20" s="10">
        <v>0</v>
      </c>
      <c r="I20" s="68" t="s">
        <v>40</v>
      </c>
      <c r="J20" s="8"/>
      <c r="K20" s="9">
        <v>1</v>
      </c>
      <c r="L20" s="8">
        <f>H20/K20</f>
        <v>0</v>
      </c>
      <c r="M20" s="9" t="s">
        <v>860</v>
      </c>
      <c r="N20" s="9"/>
      <c r="O20" s="9"/>
      <c r="P20" s="9"/>
      <c r="Q20" s="9"/>
      <c r="R20" s="20" t="str">
        <f>IF(M20="","",VLOOKUP(M20,審査員名簿!$E$1:F$17,2))</f>
        <v>北爪</v>
      </c>
      <c r="S20" s="21" t="str">
        <f>IF(N20="","",VLOOKUP(N20,審査員名簿!$E$1:G$17,2))</f>
        <v/>
      </c>
      <c r="T20" s="21" t="str">
        <f>IF(O20="","",VLOOKUP(O20,審査員名簿!$E$1:G$17,2))</f>
        <v/>
      </c>
      <c r="U20" s="21" t="str">
        <f>IF(P20="","",VLOOKUP(P20,審査員名簿!$E$1:G$17,2))</f>
        <v/>
      </c>
      <c r="V20" s="21" t="str">
        <f>IF(Q20="","",VLOOKUP(Q20,審査員名簿!$E$1:H$17,2))</f>
        <v/>
      </c>
      <c r="W20" s="123"/>
      <c r="X20" s="11"/>
      <c r="Y20" s="50">
        <v>19</v>
      </c>
    </row>
    <row r="21" spans="1:25" ht="24" customHeight="1" thickBot="1" x14ac:dyDescent="0.25">
      <c r="A21" s="132">
        <v>20</v>
      </c>
      <c r="B21" s="8" t="s">
        <v>691</v>
      </c>
      <c r="C21" s="18" t="s">
        <v>116</v>
      </c>
      <c r="D21" s="128">
        <v>1</v>
      </c>
      <c r="E21" s="8" t="s">
        <v>754</v>
      </c>
      <c r="F21" s="13" t="s">
        <v>755</v>
      </c>
      <c r="G21" s="8" t="s">
        <v>823</v>
      </c>
      <c r="H21" s="10">
        <v>26</v>
      </c>
      <c r="I21" s="68" t="s">
        <v>40</v>
      </c>
      <c r="J21" s="8"/>
      <c r="K21" s="9">
        <v>1</v>
      </c>
      <c r="L21" s="9">
        <f>H21/K21</f>
        <v>26</v>
      </c>
      <c r="M21" s="9" t="s">
        <v>862</v>
      </c>
      <c r="N21" s="9"/>
      <c r="O21" s="9"/>
      <c r="P21" s="9"/>
      <c r="Q21" s="9"/>
      <c r="R21" s="20" t="str">
        <f>IF(M21="","",VLOOKUP(M21,審査員名簿!$E$1:F$17,2))</f>
        <v>渡辺</v>
      </c>
      <c r="S21" s="21" t="str">
        <f>IF(N21="","",VLOOKUP(N21,審査員名簿!$E$1:G$17,2))</f>
        <v/>
      </c>
      <c r="T21" s="21" t="str">
        <f>IF(O21="","",VLOOKUP(O21,審査員名簿!$E$1:G$17,2))</f>
        <v/>
      </c>
      <c r="U21" s="21" t="str">
        <f>IF(P21="","",VLOOKUP(P21,審査員名簿!$E$1:G$17,2))</f>
        <v/>
      </c>
      <c r="V21" s="21" t="str">
        <f>IF(Q21="","",VLOOKUP(Q21,審査員名簿!$E$1:H$17,2))</f>
        <v/>
      </c>
      <c r="W21" s="123"/>
      <c r="X21" s="11"/>
      <c r="Y21" s="50">
        <v>20</v>
      </c>
    </row>
    <row r="22" spans="1:25" ht="24" customHeight="1" x14ac:dyDescent="0.2">
      <c r="A22" s="131">
        <v>21</v>
      </c>
      <c r="B22" s="41" t="s">
        <v>692</v>
      </c>
      <c r="C22" s="42" t="s">
        <v>146</v>
      </c>
      <c r="D22" s="127">
        <v>1</v>
      </c>
      <c r="E22" s="43" t="s">
        <v>756</v>
      </c>
      <c r="F22" s="41" t="s">
        <v>757</v>
      </c>
      <c r="G22" s="41" t="s">
        <v>824</v>
      </c>
      <c r="H22" s="44">
        <v>0</v>
      </c>
      <c r="I22" s="107" t="s">
        <v>40</v>
      </c>
      <c r="J22" s="41"/>
      <c r="K22" s="43">
        <v>1</v>
      </c>
      <c r="L22" s="43">
        <f>H22/K22</f>
        <v>0</v>
      </c>
      <c r="M22" s="43" t="s">
        <v>854</v>
      </c>
      <c r="N22" s="43"/>
      <c r="O22" s="43"/>
      <c r="P22" s="43"/>
      <c r="Q22" s="43"/>
      <c r="R22" s="45" t="str">
        <f>IF(M22="","",VLOOKUP(M22,審査員名簿!$E$1:F$17,2))</f>
        <v>小林</v>
      </c>
      <c r="S22" s="46" t="str">
        <f>IF(N22="","",VLOOKUP(N22,審査員名簿!$E$1:G$17,2))</f>
        <v/>
      </c>
      <c r="T22" s="46" t="str">
        <f>IF(O22="","",VLOOKUP(O22,審査員名簿!$E$1:G$17,2))</f>
        <v/>
      </c>
      <c r="U22" s="46" t="str">
        <f>IF(P22="","",VLOOKUP(P22,審査員名簿!$E$1:G$17,2))</f>
        <v/>
      </c>
      <c r="V22" s="46" t="str">
        <f>IF(Q22="","",VLOOKUP(Q22,審査員名簿!$E$1:H$17,2))</f>
        <v/>
      </c>
      <c r="W22" s="122"/>
      <c r="X22" s="48"/>
      <c r="Y22" s="49">
        <v>21</v>
      </c>
    </row>
    <row r="23" spans="1:25" ht="24" customHeight="1" x14ac:dyDescent="0.2">
      <c r="A23" s="132">
        <v>22</v>
      </c>
      <c r="B23" s="8" t="s">
        <v>693</v>
      </c>
      <c r="C23" s="18" t="s">
        <v>84</v>
      </c>
      <c r="D23" s="128">
        <v>2</v>
      </c>
      <c r="E23" s="9" t="s">
        <v>758</v>
      </c>
      <c r="F23" s="118" t="s">
        <v>205</v>
      </c>
      <c r="G23" s="8" t="s">
        <v>200</v>
      </c>
      <c r="H23" s="10">
        <v>22</v>
      </c>
      <c r="I23" s="68" t="s">
        <v>40</v>
      </c>
      <c r="J23" s="8"/>
      <c r="K23" s="9">
        <v>1</v>
      </c>
      <c r="L23" s="9">
        <f>H23/K23</f>
        <v>22</v>
      </c>
      <c r="M23" s="9" t="s">
        <v>863</v>
      </c>
      <c r="N23" s="9"/>
      <c r="O23" s="9"/>
      <c r="P23" s="9"/>
      <c r="Q23" s="9"/>
      <c r="R23" s="20" t="str">
        <f>IF(M23="","",VLOOKUP(M23,審査員名簿!$E$1:F$17,2))</f>
        <v>吉川</v>
      </c>
      <c r="S23" s="21" t="str">
        <f>IF(N23="","",VLOOKUP(N23,審査員名簿!$E$1:G$17,2))</f>
        <v/>
      </c>
      <c r="T23" s="21" t="str">
        <f>IF(O23="","",VLOOKUP(O23,審査員名簿!$E$1:G$17,2))</f>
        <v/>
      </c>
      <c r="U23" s="21" t="str">
        <f>IF(P23="","",VLOOKUP(P23,審査員名簿!$E$1:G$17,2))</f>
        <v/>
      </c>
      <c r="V23" s="21" t="str">
        <f>IF(Q23="","",VLOOKUP(Q23,審査員名簿!$E$1:H$17,2))</f>
        <v/>
      </c>
      <c r="W23" s="123"/>
      <c r="X23" s="11"/>
      <c r="Y23" s="50">
        <v>22</v>
      </c>
    </row>
    <row r="24" spans="1:25" ht="24" customHeight="1" x14ac:dyDescent="0.2">
      <c r="A24" s="132">
        <v>23</v>
      </c>
      <c r="B24" s="8" t="s">
        <v>694</v>
      </c>
      <c r="C24" s="18" t="s">
        <v>101</v>
      </c>
      <c r="D24" s="128">
        <v>3</v>
      </c>
      <c r="E24" s="9" t="s">
        <v>759</v>
      </c>
      <c r="F24" s="8" t="s">
        <v>760</v>
      </c>
      <c r="G24" s="8" t="s">
        <v>825</v>
      </c>
      <c r="H24" s="10">
        <v>0</v>
      </c>
      <c r="I24" s="68" t="s">
        <v>40</v>
      </c>
      <c r="J24" s="8"/>
      <c r="K24" s="9">
        <v>1</v>
      </c>
      <c r="L24" s="9">
        <f>H24/K24</f>
        <v>0</v>
      </c>
      <c r="M24" s="9" t="s">
        <v>854</v>
      </c>
      <c r="N24" s="9"/>
      <c r="O24" s="9"/>
      <c r="P24" s="9"/>
      <c r="Q24" s="9"/>
      <c r="R24" s="20" t="str">
        <f>IF(M24="","",VLOOKUP(M24,審査員名簿!$E$1:F$17,2))</f>
        <v>小林</v>
      </c>
      <c r="S24" s="21" t="str">
        <f>IF(N24="","",VLOOKUP(N24,審査員名簿!$E$1:G$17,2))</f>
        <v/>
      </c>
      <c r="T24" s="21" t="str">
        <f>IF(O24="","",VLOOKUP(O24,審査員名簿!$E$1:G$17,2))</f>
        <v/>
      </c>
      <c r="U24" s="21" t="str">
        <f>IF(P24="","",VLOOKUP(P24,審査員名簿!$E$1:G$17,2))</f>
        <v/>
      </c>
      <c r="V24" s="21" t="str">
        <f>IF(Q24="","",VLOOKUP(Q24,審査員名簿!$E$1:H$17,2))</f>
        <v/>
      </c>
      <c r="W24" s="124"/>
      <c r="X24" s="12"/>
      <c r="Y24" s="50">
        <v>23</v>
      </c>
    </row>
    <row r="25" spans="1:25" ht="24" customHeight="1" x14ac:dyDescent="0.2">
      <c r="A25" s="132">
        <v>24</v>
      </c>
      <c r="B25" s="8" t="s">
        <v>695</v>
      </c>
      <c r="C25" s="18" t="s">
        <v>77</v>
      </c>
      <c r="D25" s="128">
        <v>3</v>
      </c>
      <c r="E25" s="9" t="s">
        <v>761</v>
      </c>
      <c r="F25" s="8" t="s">
        <v>762</v>
      </c>
      <c r="G25" s="8" t="s">
        <v>826</v>
      </c>
      <c r="H25" s="10">
        <v>0</v>
      </c>
      <c r="I25" s="68" t="s">
        <v>40</v>
      </c>
      <c r="J25" s="8"/>
      <c r="K25" s="9">
        <v>1</v>
      </c>
      <c r="L25" s="9">
        <f>H25/K25</f>
        <v>0</v>
      </c>
      <c r="M25" s="9" t="s">
        <v>864</v>
      </c>
      <c r="N25" s="9"/>
      <c r="O25" s="9"/>
      <c r="P25" s="9"/>
      <c r="Q25" s="9"/>
      <c r="R25" s="20" t="str">
        <f>IF(M25="","",VLOOKUP(M25,審査員名簿!$E$1:F$17,2))</f>
        <v>小日向</v>
      </c>
      <c r="S25" s="21" t="str">
        <f>IF(N25="","",VLOOKUP(N25,審査員名簿!$E$1:G$17,2))</f>
        <v/>
      </c>
      <c r="T25" s="21" t="str">
        <f>IF(O25="","",VLOOKUP(O25,審査員名簿!$E$1:G$17,2))</f>
        <v/>
      </c>
      <c r="U25" s="21" t="str">
        <f>IF(P25="","",VLOOKUP(P25,審査員名簿!$E$1:G$17,2))</f>
        <v/>
      </c>
      <c r="V25" s="21" t="str">
        <f>IF(Q25="","",VLOOKUP(Q25,審査員名簿!$E$1:H$17,2))</f>
        <v/>
      </c>
      <c r="W25" s="123"/>
      <c r="X25" s="11"/>
      <c r="Y25" s="50">
        <v>24</v>
      </c>
    </row>
    <row r="26" spans="1:25" ht="24" customHeight="1" x14ac:dyDescent="0.2">
      <c r="A26" s="132">
        <v>25</v>
      </c>
      <c r="B26" s="8" t="s">
        <v>696</v>
      </c>
      <c r="C26" s="18" t="s">
        <v>174</v>
      </c>
      <c r="D26" s="128">
        <v>1</v>
      </c>
      <c r="E26" s="9" t="s">
        <v>763</v>
      </c>
      <c r="F26" s="8" t="s">
        <v>764</v>
      </c>
      <c r="G26" s="8" t="s">
        <v>827</v>
      </c>
      <c r="H26" s="10">
        <v>0</v>
      </c>
      <c r="I26" s="68" t="s">
        <v>40</v>
      </c>
      <c r="J26" s="8"/>
      <c r="K26" s="9">
        <v>1</v>
      </c>
      <c r="L26" s="9">
        <f>H26/K26</f>
        <v>0</v>
      </c>
      <c r="M26" s="9" t="s">
        <v>864</v>
      </c>
      <c r="N26" s="9"/>
      <c r="O26" s="9"/>
      <c r="P26" s="9"/>
      <c r="Q26" s="9"/>
      <c r="R26" s="20" t="str">
        <f>IF(M26="","",VLOOKUP(M26,審査員名簿!$E$1:F$17,2))</f>
        <v>小日向</v>
      </c>
      <c r="S26" s="21" t="str">
        <f>IF(N26="","",VLOOKUP(N26,審査員名簿!$E$1:G$17,2))</f>
        <v/>
      </c>
      <c r="T26" s="21" t="str">
        <f>IF(O26="","",VLOOKUP(O26,審査員名簿!$E$1:G$17,2))</f>
        <v/>
      </c>
      <c r="U26" s="21" t="str">
        <f>IF(P26="","",VLOOKUP(P26,審査員名簿!$E$1:G$17,2))</f>
        <v/>
      </c>
      <c r="V26" s="21" t="str">
        <f>IF(Q26="","",VLOOKUP(Q26,審査員名簿!$E$1:H$17,2))</f>
        <v/>
      </c>
      <c r="W26" s="123"/>
      <c r="X26" s="11"/>
      <c r="Y26" s="50">
        <v>25</v>
      </c>
    </row>
    <row r="27" spans="1:25" ht="24" customHeight="1" x14ac:dyDescent="0.2">
      <c r="A27" s="132">
        <v>26</v>
      </c>
      <c r="B27" s="8" t="s">
        <v>697</v>
      </c>
      <c r="C27" s="18" t="s">
        <v>102</v>
      </c>
      <c r="D27" s="128">
        <v>3</v>
      </c>
      <c r="E27" s="9" t="s">
        <v>765</v>
      </c>
      <c r="F27" s="118" t="s">
        <v>391</v>
      </c>
      <c r="G27" s="8" t="s">
        <v>828</v>
      </c>
      <c r="H27" s="10">
        <v>2</v>
      </c>
      <c r="I27" s="68" t="s">
        <v>40</v>
      </c>
      <c r="J27" s="8"/>
      <c r="K27" s="9">
        <v>1</v>
      </c>
      <c r="L27" s="9">
        <f>H27/K27</f>
        <v>2</v>
      </c>
      <c r="M27" s="9" t="s">
        <v>856</v>
      </c>
      <c r="N27" s="9"/>
      <c r="O27" s="9"/>
      <c r="P27" s="9"/>
      <c r="Q27" s="9"/>
      <c r="R27" s="20" t="str">
        <f>IF(M27="","",VLOOKUP(M27,審査員名簿!$E$1:F$17,2))</f>
        <v>中井</v>
      </c>
      <c r="S27" s="21" t="str">
        <f>IF(N27="","",VLOOKUP(N27,審査員名簿!$E$1:G$17,2))</f>
        <v/>
      </c>
      <c r="T27" s="21" t="str">
        <f>IF(O27="","",VLOOKUP(O27,審査員名簿!$E$1:G$17,2))</f>
        <v/>
      </c>
      <c r="U27" s="21" t="str">
        <f>IF(P27="","",VLOOKUP(P27,審査員名簿!$E$1:G$17,2))</f>
        <v/>
      </c>
      <c r="V27" s="21" t="str">
        <f>IF(Q27="","",VLOOKUP(Q27,審査員名簿!$E$1:H$17,2))</f>
        <v/>
      </c>
      <c r="W27" s="123"/>
      <c r="X27" s="11"/>
      <c r="Y27" s="50">
        <v>26</v>
      </c>
    </row>
    <row r="28" spans="1:25" ht="24" customHeight="1" x14ac:dyDescent="0.2">
      <c r="A28" s="132">
        <v>27</v>
      </c>
      <c r="B28" s="8" t="s">
        <v>698</v>
      </c>
      <c r="C28" s="18" t="s">
        <v>88</v>
      </c>
      <c r="D28" s="128">
        <v>3</v>
      </c>
      <c r="E28" s="9" t="s">
        <v>766</v>
      </c>
      <c r="F28" s="118" t="s">
        <v>767</v>
      </c>
      <c r="G28" s="8" t="s">
        <v>480</v>
      </c>
      <c r="H28" s="10">
        <v>20</v>
      </c>
      <c r="I28" s="68" t="s">
        <v>40</v>
      </c>
      <c r="J28" s="8"/>
      <c r="K28" s="9">
        <v>1</v>
      </c>
      <c r="L28" s="9">
        <f>H28/K28</f>
        <v>20</v>
      </c>
      <c r="M28" s="9" t="s">
        <v>861</v>
      </c>
      <c r="N28" s="9"/>
      <c r="O28" s="9"/>
      <c r="P28" s="9"/>
      <c r="Q28" s="9"/>
      <c r="R28" s="20" t="str">
        <f>IF(M28="","",VLOOKUP(M28,審査員名簿!$E$1:F$17,2))</f>
        <v>永海</v>
      </c>
      <c r="S28" s="21" t="str">
        <f>IF(N28="","",VLOOKUP(N28,審査員名簿!$E$1:G$17,2))</f>
        <v/>
      </c>
      <c r="T28" s="21" t="str">
        <f>IF(O28="","",VLOOKUP(O28,審査員名簿!$E$1:G$17,2))</f>
        <v/>
      </c>
      <c r="U28" s="21" t="str">
        <f>IF(P28="","",VLOOKUP(P28,審査員名簿!$E$1:G$17,2))</f>
        <v/>
      </c>
      <c r="V28" s="21" t="str">
        <f>IF(Q28="","",VLOOKUP(Q28,審査員名簿!$E$1:H$17,2))</f>
        <v/>
      </c>
      <c r="W28" s="124"/>
      <c r="X28" s="12"/>
      <c r="Y28" s="50">
        <v>27</v>
      </c>
    </row>
    <row r="29" spans="1:25" ht="24" customHeight="1" x14ac:dyDescent="0.2">
      <c r="A29" s="132">
        <v>28</v>
      </c>
      <c r="B29" s="8" t="s">
        <v>699</v>
      </c>
      <c r="C29" s="18" t="s">
        <v>74</v>
      </c>
      <c r="D29" s="128">
        <v>3</v>
      </c>
      <c r="E29" s="8" t="s">
        <v>768</v>
      </c>
      <c r="F29" s="8" t="s">
        <v>769</v>
      </c>
      <c r="G29" s="8" t="s">
        <v>829</v>
      </c>
      <c r="H29" s="10">
        <v>0</v>
      </c>
      <c r="I29" s="68" t="s">
        <v>40</v>
      </c>
      <c r="J29" s="8"/>
      <c r="K29" s="9">
        <v>1</v>
      </c>
      <c r="L29" s="9">
        <f>H29/K29</f>
        <v>0</v>
      </c>
      <c r="M29" s="9" t="s">
        <v>864</v>
      </c>
      <c r="N29" s="9"/>
      <c r="O29" s="9"/>
      <c r="P29" s="9"/>
      <c r="Q29" s="9"/>
      <c r="R29" s="20" t="str">
        <f>IF(M29="","",VLOOKUP(M29,審査員名簿!$E$1:F$17,2))</f>
        <v>小日向</v>
      </c>
      <c r="S29" s="21" t="str">
        <f>IF(N29="","",VLOOKUP(N29,審査員名簿!$E$1:G$17,2))</f>
        <v/>
      </c>
      <c r="T29" s="21" t="str">
        <f>IF(O29="","",VLOOKUP(O29,審査員名簿!$E$1:G$17,2))</f>
        <v/>
      </c>
      <c r="U29" s="21" t="str">
        <f>IF(P29="","",VLOOKUP(P29,審査員名簿!$E$1:G$17,2))</f>
        <v/>
      </c>
      <c r="V29" s="21" t="str">
        <f>IF(Q29="","",VLOOKUP(Q29,審査員名簿!$E$1:H$17,2))</f>
        <v/>
      </c>
      <c r="W29" s="123"/>
      <c r="X29" s="11"/>
      <c r="Y29" s="50">
        <v>28</v>
      </c>
    </row>
    <row r="30" spans="1:25" ht="24" customHeight="1" x14ac:dyDescent="0.2">
      <c r="A30" s="132">
        <v>29</v>
      </c>
      <c r="B30" s="8" t="s">
        <v>700</v>
      </c>
      <c r="C30" s="18" t="s">
        <v>571</v>
      </c>
      <c r="D30" s="128">
        <v>2</v>
      </c>
      <c r="E30" s="8" t="s">
        <v>770</v>
      </c>
      <c r="F30" s="8" t="s">
        <v>771</v>
      </c>
      <c r="G30" s="8" t="s">
        <v>830</v>
      </c>
      <c r="H30" s="10">
        <v>0</v>
      </c>
      <c r="I30" s="68" t="s">
        <v>40</v>
      </c>
      <c r="J30" s="8"/>
      <c r="K30" s="9">
        <v>1</v>
      </c>
      <c r="L30" s="9">
        <f>H30/K30</f>
        <v>0</v>
      </c>
      <c r="M30" s="9" t="s">
        <v>865</v>
      </c>
      <c r="N30" s="9"/>
      <c r="O30" s="9"/>
      <c r="P30" s="9"/>
      <c r="Q30" s="9"/>
      <c r="R30" s="20" t="str">
        <f>IF(M30="","",VLOOKUP(M30,審査員名簿!$E$1:F$17,2))</f>
        <v>斉藤</v>
      </c>
      <c r="S30" s="21" t="str">
        <f>IF(N30="","",VLOOKUP(N30,審査員名簿!$E$1:G$17,2))</f>
        <v/>
      </c>
      <c r="T30" s="21" t="str">
        <f>IF(O30="","",VLOOKUP(O30,審査員名簿!$E$1:G$17,2))</f>
        <v/>
      </c>
      <c r="U30" s="21" t="str">
        <f>IF(P30="","",VLOOKUP(P30,審査員名簿!$E$1:G$17,2))</f>
        <v/>
      </c>
      <c r="V30" s="21" t="str">
        <f>IF(Q30="","",VLOOKUP(Q30,審査員名簿!$E$1:H$17,2))</f>
        <v/>
      </c>
      <c r="W30" s="125"/>
      <c r="X30" s="11"/>
      <c r="Y30" s="50">
        <v>29</v>
      </c>
    </row>
    <row r="31" spans="1:25" ht="24" customHeight="1" thickBot="1" x14ac:dyDescent="0.25">
      <c r="A31" s="133">
        <v>30</v>
      </c>
      <c r="B31" s="13" t="s">
        <v>701</v>
      </c>
      <c r="C31" s="19" t="s">
        <v>120</v>
      </c>
      <c r="D31" s="129">
        <v>2</v>
      </c>
      <c r="E31" s="13" t="s">
        <v>772</v>
      </c>
      <c r="F31" s="120" t="s">
        <v>205</v>
      </c>
      <c r="G31" s="13" t="s">
        <v>200</v>
      </c>
      <c r="H31" s="15">
        <v>22</v>
      </c>
      <c r="I31" s="69" t="s">
        <v>40</v>
      </c>
      <c r="J31" s="13"/>
      <c r="K31" s="14">
        <v>1</v>
      </c>
      <c r="L31" s="14">
        <f>H31/K31</f>
        <v>22</v>
      </c>
      <c r="M31" s="14" t="s">
        <v>863</v>
      </c>
      <c r="N31" s="14"/>
      <c r="O31" s="14"/>
      <c r="P31" s="14"/>
      <c r="Q31" s="14"/>
      <c r="R31" s="23" t="str">
        <f>IF(M31="","",VLOOKUP(M31,審査員名簿!$E$1:F$17,2))</f>
        <v>吉川</v>
      </c>
      <c r="S31" s="24" t="str">
        <f>IF(N31="","",VLOOKUP(N31,審査員名簿!$E$1:G$17,2))</f>
        <v/>
      </c>
      <c r="T31" s="24" t="str">
        <f>IF(O31="","",VLOOKUP(O31,審査員名簿!$E$1:G$17,2))</f>
        <v/>
      </c>
      <c r="U31" s="24" t="str">
        <f>IF(P31="","",VLOOKUP(P31,審査員名簿!$E$1:G$17,2))</f>
        <v/>
      </c>
      <c r="V31" s="24" t="str">
        <f>IF(Q31="","",VLOOKUP(Q31,審査員名簿!$E$1:H$17,2))</f>
        <v/>
      </c>
      <c r="W31" s="126"/>
      <c r="X31" s="51"/>
      <c r="Y31" s="52">
        <v>30</v>
      </c>
    </row>
    <row r="32" spans="1:25" ht="24" customHeight="1" x14ac:dyDescent="0.2">
      <c r="A32" s="132">
        <v>31</v>
      </c>
      <c r="B32" s="8" t="s">
        <v>702</v>
      </c>
      <c r="C32" s="18" t="s">
        <v>85</v>
      </c>
      <c r="D32" s="128">
        <v>3</v>
      </c>
      <c r="E32" s="8" t="s">
        <v>773</v>
      </c>
      <c r="F32" s="8" t="s">
        <v>774</v>
      </c>
      <c r="G32" s="8" t="s">
        <v>831</v>
      </c>
      <c r="H32" s="10">
        <v>0</v>
      </c>
      <c r="I32" s="68" t="s">
        <v>40</v>
      </c>
      <c r="J32" s="8"/>
      <c r="K32" s="9">
        <v>1</v>
      </c>
      <c r="L32" s="9">
        <f>H32/K32</f>
        <v>0</v>
      </c>
      <c r="M32" s="9" t="s">
        <v>865</v>
      </c>
      <c r="N32" s="9"/>
      <c r="O32" s="9"/>
      <c r="P32" s="9"/>
      <c r="Q32" s="9"/>
      <c r="R32" s="20" t="str">
        <f>IF(M32="","",VLOOKUP(M32,審査員名簿!$E$1:F$17,2))</f>
        <v>斉藤</v>
      </c>
      <c r="S32" s="21" t="str">
        <f>IF(N32="","",VLOOKUP(N32,審査員名簿!$E$1:G$17,2))</f>
        <v/>
      </c>
      <c r="T32" s="21" t="str">
        <f>IF(O32="","",VLOOKUP(O32,審査員名簿!$E$1:G$17,2))</f>
        <v/>
      </c>
      <c r="U32" s="21" t="str">
        <f>IF(P32="","",VLOOKUP(P32,審査員名簿!$E$1:G$17,2))</f>
        <v/>
      </c>
      <c r="V32" s="21" t="str">
        <f>IF(Q32="","",VLOOKUP(Q32,審査員名簿!$E$1:H$17,2))</f>
        <v/>
      </c>
      <c r="W32" s="123"/>
      <c r="X32" s="11"/>
      <c r="Y32" s="50">
        <v>31</v>
      </c>
    </row>
    <row r="33" spans="1:25" ht="24" customHeight="1" x14ac:dyDescent="0.2">
      <c r="A33" s="132">
        <v>32</v>
      </c>
      <c r="B33" s="8" t="s">
        <v>703</v>
      </c>
      <c r="C33" s="18" t="s">
        <v>78</v>
      </c>
      <c r="D33" s="128">
        <v>3</v>
      </c>
      <c r="E33" s="8" t="s">
        <v>775</v>
      </c>
      <c r="F33" s="118" t="s">
        <v>79</v>
      </c>
      <c r="G33" s="8" t="s">
        <v>832</v>
      </c>
      <c r="H33" s="10">
        <v>177</v>
      </c>
      <c r="I33" s="68" t="s">
        <v>40</v>
      </c>
      <c r="J33" s="8"/>
      <c r="K33" s="9">
        <v>3</v>
      </c>
      <c r="L33" s="9">
        <f>H33/K33</f>
        <v>59</v>
      </c>
      <c r="M33" s="9" t="s">
        <v>858</v>
      </c>
      <c r="N33" s="9" t="s">
        <v>859</v>
      </c>
      <c r="O33" s="9" t="s">
        <v>860</v>
      </c>
      <c r="P33" s="9"/>
      <c r="Q33" s="9"/>
      <c r="R33" s="20" t="str">
        <f>IF(M33="","",VLOOKUP(M33,審査員名簿!$E$1:F$17,2))</f>
        <v>宇佐美</v>
      </c>
      <c r="S33" s="21" t="str">
        <f>IF(N33="","",VLOOKUP(N33,審査員名簿!$E$1:G$17,2))</f>
        <v>勝田</v>
      </c>
      <c r="T33" s="21" t="str">
        <f>IF(O33="","",VLOOKUP(O33,審査員名簿!$E$1:G$17,2))</f>
        <v>北爪</v>
      </c>
      <c r="U33" s="21" t="str">
        <f>IF(P33="","",VLOOKUP(P33,審査員名簿!$E$1:G$17,2))</f>
        <v/>
      </c>
      <c r="V33" s="21" t="str">
        <f>IF(Q33="","",VLOOKUP(Q33,審査員名簿!$E$1:H$17,2))</f>
        <v/>
      </c>
      <c r="W33" s="123"/>
      <c r="X33" s="11"/>
      <c r="Y33" s="50">
        <v>32</v>
      </c>
    </row>
    <row r="34" spans="1:25" ht="24" customHeight="1" x14ac:dyDescent="0.2">
      <c r="A34" s="132">
        <v>33</v>
      </c>
      <c r="B34" s="8" t="s">
        <v>704</v>
      </c>
      <c r="C34" s="18" t="s">
        <v>80</v>
      </c>
      <c r="D34" s="128">
        <v>2</v>
      </c>
      <c r="E34" s="8" t="s">
        <v>776</v>
      </c>
      <c r="F34" s="8" t="s">
        <v>777</v>
      </c>
      <c r="G34" s="8" t="s">
        <v>833</v>
      </c>
      <c r="H34" s="10">
        <v>43</v>
      </c>
      <c r="I34" s="68" t="s">
        <v>40</v>
      </c>
      <c r="J34" s="8"/>
      <c r="K34" s="9">
        <v>1</v>
      </c>
      <c r="L34" s="9">
        <f>H34/K34</f>
        <v>43</v>
      </c>
      <c r="M34" s="9" t="s">
        <v>856</v>
      </c>
      <c r="N34" s="9"/>
      <c r="O34" s="9"/>
      <c r="P34" s="9"/>
      <c r="Q34" s="9"/>
      <c r="R34" s="20" t="str">
        <f>IF(M34="","",VLOOKUP(M34,審査員名簿!$E$1:F$17,2))</f>
        <v>中井</v>
      </c>
      <c r="S34" s="21" t="str">
        <f>IF(N34="","",VLOOKUP(N34,審査員名簿!$E$1:G$17,2))</f>
        <v/>
      </c>
      <c r="T34" s="21" t="str">
        <f>IF(O34="","",VLOOKUP(O34,審査員名簿!$E$1:G$17,2))</f>
        <v/>
      </c>
      <c r="U34" s="21" t="str">
        <f>IF(P34="","",VLOOKUP(P34,審査員名簿!$E$1:G$17,2))</f>
        <v/>
      </c>
      <c r="V34" s="21" t="str">
        <f>IF(Q34="","",VLOOKUP(Q34,審査員名簿!$E$1:H$17,2))</f>
        <v/>
      </c>
      <c r="W34" s="123"/>
      <c r="X34" s="11"/>
      <c r="Y34" s="50">
        <v>33</v>
      </c>
    </row>
    <row r="35" spans="1:25" ht="24" customHeight="1" x14ac:dyDescent="0.2">
      <c r="A35" s="132">
        <v>34</v>
      </c>
      <c r="B35" s="8" t="s">
        <v>705</v>
      </c>
      <c r="C35" s="18" t="s">
        <v>81</v>
      </c>
      <c r="D35" s="128">
        <v>3</v>
      </c>
      <c r="E35" s="8" t="s">
        <v>778</v>
      </c>
      <c r="F35" s="118" t="s">
        <v>767</v>
      </c>
      <c r="G35" s="8" t="s">
        <v>480</v>
      </c>
      <c r="H35" s="10">
        <v>20</v>
      </c>
      <c r="I35" s="68" t="s">
        <v>40</v>
      </c>
      <c r="J35" s="8"/>
      <c r="K35" s="9">
        <v>1</v>
      </c>
      <c r="L35" s="9">
        <f>H35/K35</f>
        <v>20</v>
      </c>
      <c r="M35" s="9" t="s">
        <v>861</v>
      </c>
      <c r="N35" s="9"/>
      <c r="O35" s="9"/>
      <c r="P35" s="9"/>
      <c r="Q35" s="9"/>
      <c r="R35" s="20" t="str">
        <f>IF(M35="","",VLOOKUP(M35,審査員名簿!$E$1:F$17,2))</f>
        <v>永海</v>
      </c>
      <c r="S35" s="21" t="str">
        <f>IF(N35="","",VLOOKUP(N35,審査員名簿!$E$1:G$17,2))</f>
        <v/>
      </c>
      <c r="T35" s="21" t="str">
        <f>IF(O35="","",VLOOKUP(O35,審査員名簿!$E$1:G$17,2))</f>
        <v/>
      </c>
      <c r="U35" s="21" t="str">
        <f>IF(P35="","",VLOOKUP(P35,審査員名簿!$E$1:G$17,2))</f>
        <v/>
      </c>
      <c r="V35" s="21" t="str">
        <f>IF(Q35="","",VLOOKUP(Q35,審査員名簿!$E$1:H$17,2))</f>
        <v/>
      </c>
      <c r="W35" s="123"/>
      <c r="X35" s="11"/>
      <c r="Y35" s="50">
        <v>34</v>
      </c>
    </row>
    <row r="36" spans="1:25" ht="24" customHeight="1" x14ac:dyDescent="0.2">
      <c r="A36" s="132">
        <v>35</v>
      </c>
      <c r="B36" s="8" t="s">
        <v>706</v>
      </c>
      <c r="C36" s="18" t="s">
        <v>152</v>
      </c>
      <c r="D36" s="128">
        <v>3</v>
      </c>
      <c r="E36" s="8" t="s">
        <v>779</v>
      </c>
      <c r="F36" s="59" t="s">
        <v>539</v>
      </c>
      <c r="G36" s="8" t="s">
        <v>807</v>
      </c>
      <c r="H36" s="10">
        <v>1</v>
      </c>
      <c r="I36" s="68" t="s">
        <v>40</v>
      </c>
      <c r="J36" s="8"/>
      <c r="K36" s="9">
        <v>1</v>
      </c>
      <c r="L36" s="9">
        <f>H36/K36</f>
        <v>1</v>
      </c>
      <c r="M36" s="9" t="s">
        <v>858</v>
      </c>
      <c r="N36" s="9"/>
      <c r="O36" s="9"/>
      <c r="P36" s="9"/>
      <c r="Q36" s="9"/>
      <c r="R36" s="20" t="str">
        <f>IF(M36="","",VLOOKUP(M36,審査員名簿!$E$1:F$17,2))</f>
        <v>宇佐美</v>
      </c>
      <c r="S36" s="21" t="str">
        <f>IF(N36="","",VLOOKUP(N36,審査員名簿!$E$1:G$17,2))</f>
        <v/>
      </c>
      <c r="T36" s="21" t="str">
        <f>IF(O36="","",VLOOKUP(O36,審査員名簿!$E$1:G$17,2))</f>
        <v/>
      </c>
      <c r="U36" s="21" t="str">
        <f>IF(P36="","",VLOOKUP(P36,審査員名簿!$E$1:G$17,2))</f>
        <v/>
      </c>
      <c r="V36" s="21" t="str">
        <f>IF(Q36="","",VLOOKUP(Q36,審査員名簿!$E$1:H$17,2))</f>
        <v/>
      </c>
      <c r="W36" s="123"/>
      <c r="X36" s="11"/>
      <c r="Y36" s="50">
        <v>35</v>
      </c>
    </row>
    <row r="37" spans="1:25" ht="24" customHeight="1" x14ac:dyDescent="0.2">
      <c r="A37" s="132">
        <v>36</v>
      </c>
      <c r="B37" s="8" t="s">
        <v>707</v>
      </c>
      <c r="C37" s="18" t="s">
        <v>87</v>
      </c>
      <c r="D37" s="128">
        <v>2</v>
      </c>
      <c r="E37" s="8" t="s">
        <v>780</v>
      </c>
      <c r="F37" s="8" t="s">
        <v>781</v>
      </c>
      <c r="G37" s="8" t="s">
        <v>834</v>
      </c>
      <c r="H37" s="10">
        <v>0</v>
      </c>
      <c r="I37" s="68" t="s">
        <v>40</v>
      </c>
      <c r="J37" s="8"/>
      <c r="K37" s="9">
        <v>1</v>
      </c>
      <c r="L37" s="9">
        <f>H37/K37</f>
        <v>0</v>
      </c>
      <c r="M37" s="9" t="s">
        <v>865</v>
      </c>
      <c r="N37" s="9"/>
      <c r="O37" s="9"/>
      <c r="P37" s="9"/>
      <c r="Q37" s="9"/>
      <c r="R37" s="20" t="str">
        <f>IF(M37="","",VLOOKUP(M37,審査員名簿!$E$1:F$17,2))</f>
        <v>斉藤</v>
      </c>
      <c r="S37" s="21" t="str">
        <f>IF(N37="","",VLOOKUP(N37,審査員名簿!$E$1:G$17,2))</f>
        <v/>
      </c>
      <c r="T37" s="21" t="str">
        <f>IF(O37="","",VLOOKUP(O37,審査員名簿!$E$1:G$17,2))</f>
        <v/>
      </c>
      <c r="U37" s="21" t="str">
        <f>IF(P37="","",VLOOKUP(P37,審査員名簿!$E$1:G$17,2))</f>
        <v/>
      </c>
      <c r="V37" s="21" t="str">
        <f>IF(Q37="","",VLOOKUP(Q37,審査員名簿!$E$1:H$17,2))</f>
        <v/>
      </c>
      <c r="W37" s="123"/>
      <c r="X37" s="11"/>
      <c r="Y37" s="50">
        <v>36</v>
      </c>
    </row>
    <row r="38" spans="1:25" ht="24" customHeight="1" x14ac:dyDescent="0.2">
      <c r="A38" s="132">
        <v>37</v>
      </c>
      <c r="B38" s="8" t="s">
        <v>708</v>
      </c>
      <c r="C38" s="18" t="s">
        <v>75</v>
      </c>
      <c r="D38" s="128">
        <v>3</v>
      </c>
      <c r="E38" s="8" t="s">
        <v>782</v>
      </c>
      <c r="F38" s="8" t="s">
        <v>783</v>
      </c>
      <c r="G38" s="8" t="s">
        <v>835</v>
      </c>
      <c r="H38" s="10">
        <v>80</v>
      </c>
      <c r="I38" s="68" t="s">
        <v>40</v>
      </c>
      <c r="J38" s="8"/>
      <c r="K38" s="9">
        <v>2</v>
      </c>
      <c r="L38" s="9">
        <f>H38/K38</f>
        <v>40</v>
      </c>
      <c r="M38" s="9" t="s">
        <v>863</v>
      </c>
      <c r="N38" s="9" t="s">
        <v>862</v>
      </c>
      <c r="O38" s="9"/>
      <c r="P38" s="9"/>
      <c r="Q38" s="9"/>
      <c r="R38" s="20" t="str">
        <f>IF(M38="","",VLOOKUP(M38,審査員名簿!$E$1:F$17,2))</f>
        <v>吉川</v>
      </c>
      <c r="S38" s="21" t="str">
        <f>IF(N38="","",VLOOKUP(N38,審査員名簿!$E$1:G$17,2))</f>
        <v>渡辺</v>
      </c>
      <c r="T38" s="21" t="str">
        <f>IF(O38="","",VLOOKUP(O38,審査員名簿!$E$1:G$17,2))</f>
        <v/>
      </c>
      <c r="U38" s="21" t="str">
        <f>IF(P38="","",VLOOKUP(P38,審査員名簿!$E$1:G$17,2))</f>
        <v/>
      </c>
      <c r="V38" s="21" t="str">
        <f>IF(Q38="","",VLOOKUP(Q38,審査員名簿!$E$1:H$17,2))</f>
        <v/>
      </c>
      <c r="W38" s="123"/>
      <c r="X38" s="11"/>
      <c r="Y38" s="50">
        <v>37</v>
      </c>
    </row>
    <row r="39" spans="1:25" ht="24" customHeight="1" x14ac:dyDescent="0.2">
      <c r="A39" s="132">
        <v>38</v>
      </c>
      <c r="B39" s="8" t="s">
        <v>709</v>
      </c>
      <c r="C39" s="18" t="s">
        <v>98</v>
      </c>
      <c r="D39" s="128">
        <v>3</v>
      </c>
      <c r="E39" s="8" t="s">
        <v>784</v>
      </c>
      <c r="F39" s="8" t="s">
        <v>785</v>
      </c>
      <c r="G39" s="8" t="s">
        <v>836</v>
      </c>
      <c r="H39" s="10">
        <v>0</v>
      </c>
      <c r="I39" s="68" t="s">
        <v>40</v>
      </c>
      <c r="J39" s="8"/>
      <c r="K39" s="9">
        <v>1</v>
      </c>
      <c r="L39" s="9">
        <f>H39/K39</f>
        <v>0</v>
      </c>
      <c r="M39" s="9" t="s">
        <v>866</v>
      </c>
      <c r="N39" s="9"/>
      <c r="O39" s="9"/>
      <c r="P39" s="9"/>
      <c r="Q39" s="9"/>
      <c r="R39" s="20" t="str">
        <f>IF(M39="","",VLOOKUP(M39,審査員名簿!$E$1:F$17,2))</f>
        <v>末次</v>
      </c>
      <c r="S39" s="21" t="str">
        <f>IF(N39="","",VLOOKUP(N39,審査員名簿!$E$1:G$17,2))</f>
        <v/>
      </c>
      <c r="T39" s="21" t="str">
        <f>IF(O39="","",VLOOKUP(O39,審査員名簿!$E$1:G$17,2))</f>
        <v/>
      </c>
      <c r="U39" s="21" t="str">
        <f>IF(P39="","",VLOOKUP(P39,審査員名簿!$E$1:G$17,2))</f>
        <v/>
      </c>
      <c r="V39" s="21" t="str">
        <f>IF(Q39="","",VLOOKUP(Q39,審査員名簿!$E$1:H$17,2))</f>
        <v/>
      </c>
      <c r="W39" s="123"/>
      <c r="X39" s="11"/>
      <c r="Y39" s="50">
        <v>38</v>
      </c>
    </row>
    <row r="40" spans="1:25" ht="24" customHeight="1" x14ac:dyDescent="0.2">
      <c r="A40" s="132">
        <v>39</v>
      </c>
      <c r="B40" s="8" t="s">
        <v>710</v>
      </c>
      <c r="C40" s="18" t="s">
        <v>169</v>
      </c>
      <c r="D40" s="128">
        <v>1</v>
      </c>
      <c r="E40" s="8" t="s">
        <v>786</v>
      </c>
      <c r="F40" s="118" t="s">
        <v>391</v>
      </c>
      <c r="G40" s="8" t="s">
        <v>828</v>
      </c>
      <c r="H40" s="10">
        <v>2</v>
      </c>
      <c r="I40" s="68" t="s">
        <v>40</v>
      </c>
      <c r="J40" s="8"/>
      <c r="K40" s="9">
        <v>1</v>
      </c>
      <c r="L40" s="9">
        <f>H40/K40</f>
        <v>2</v>
      </c>
      <c r="M40" s="9" t="s">
        <v>856</v>
      </c>
      <c r="N40" s="9"/>
      <c r="O40" s="9"/>
      <c r="P40" s="9"/>
      <c r="Q40" s="9"/>
      <c r="R40" s="20" t="str">
        <f>IF(M40="","",VLOOKUP(M40,審査員名簿!$E$1:F$17,2))</f>
        <v>中井</v>
      </c>
      <c r="S40" s="21" t="str">
        <f>IF(N40="","",VLOOKUP(N40,審査員名簿!$E$1:G$17,2))</f>
        <v/>
      </c>
      <c r="T40" s="21" t="str">
        <f>IF(O40="","",VLOOKUP(O40,審査員名簿!$E$1:G$17,2))</f>
        <v/>
      </c>
      <c r="U40" s="21" t="str">
        <f>IF(P40="","",VLOOKUP(P40,審査員名簿!$E$1:G$17,2))</f>
        <v/>
      </c>
      <c r="V40" s="21" t="str">
        <f>IF(Q40="","",VLOOKUP(Q40,審査員名簿!$E$1:H$17,2))</f>
        <v/>
      </c>
      <c r="W40" s="123"/>
      <c r="X40" s="11"/>
      <c r="Y40" s="50">
        <v>39</v>
      </c>
    </row>
    <row r="41" spans="1:25" ht="24" customHeight="1" x14ac:dyDescent="0.2">
      <c r="A41" s="132">
        <v>40</v>
      </c>
      <c r="B41" s="8" t="s">
        <v>711</v>
      </c>
      <c r="C41" s="18" t="s">
        <v>104</v>
      </c>
      <c r="D41" s="18">
        <v>2</v>
      </c>
      <c r="E41" s="8" t="s">
        <v>787</v>
      </c>
      <c r="F41" s="8" t="s">
        <v>788</v>
      </c>
      <c r="G41" s="8" t="s">
        <v>837</v>
      </c>
      <c r="H41" s="10">
        <v>0</v>
      </c>
      <c r="I41" s="68" t="s">
        <v>40</v>
      </c>
      <c r="J41" s="8"/>
      <c r="K41" s="9">
        <v>1</v>
      </c>
      <c r="L41" s="9">
        <f>H41/K41</f>
        <v>0</v>
      </c>
      <c r="M41" s="9" t="s">
        <v>866</v>
      </c>
      <c r="N41" s="9"/>
      <c r="O41" s="9"/>
      <c r="P41" s="9"/>
      <c r="Q41" s="9"/>
      <c r="R41" s="20" t="str">
        <f>IF(M41="","",VLOOKUP(M41,審査員名簿!$E$1:F$17,2))</f>
        <v>末次</v>
      </c>
      <c r="S41" s="21" t="str">
        <f>IF(N41="","",VLOOKUP(N41,審査員名簿!$E$1:G$17,2))</f>
        <v/>
      </c>
      <c r="T41" s="21" t="str">
        <f>IF(O41="","",VLOOKUP(O41,審査員名簿!$E$1:G$17,2))</f>
        <v/>
      </c>
      <c r="U41" s="21" t="str">
        <f>IF(P41="","",VLOOKUP(P41,審査員名簿!$E$1:G$17,2))</f>
        <v/>
      </c>
      <c r="V41" s="21" t="str">
        <f>IF(Q41="","",VLOOKUP(Q41,審査員名簿!$E$1:H$17,2))</f>
        <v/>
      </c>
      <c r="W41" s="123"/>
      <c r="X41" s="11"/>
      <c r="Y41" s="50">
        <v>40</v>
      </c>
    </row>
    <row r="42" spans="1:25" ht="24" customHeight="1" x14ac:dyDescent="0.2">
      <c r="A42" s="134">
        <v>41</v>
      </c>
      <c r="B42" s="32" t="s">
        <v>712</v>
      </c>
      <c r="C42" s="33" t="s">
        <v>126</v>
      </c>
      <c r="D42" s="33">
        <v>2</v>
      </c>
      <c r="E42" s="34" t="s">
        <v>789</v>
      </c>
      <c r="F42" s="32" t="s">
        <v>790</v>
      </c>
      <c r="G42" s="32" t="s">
        <v>175</v>
      </c>
      <c r="H42" s="35">
        <v>73</v>
      </c>
      <c r="I42" s="70" t="s">
        <v>40</v>
      </c>
      <c r="J42" s="32"/>
      <c r="K42" s="34">
        <v>1</v>
      </c>
      <c r="L42" s="34">
        <f>H42/K42</f>
        <v>73</v>
      </c>
      <c r="M42" s="34" t="s">
        <v>857</v>
      </c>
      <c r="N42" s="34"/>
      <c r="O42" s="34"/>
      <c r="P42" s="34"/>
      <c r="Q42" s="34"/>
      <c r="R42" s="36" t="str">
        <f>IF(M42="","",VLOOKUP(M42,審査員名簿!$E$1:F$17,2))</f>
        <v>井上</v>
      </c>
      <c r="S42" s="37" t="str">
        <f>IF(N42="","",VLOOKUP(N42,審査員名簿!$E$1:G$17,2))</f>
        <v/>
      </c>
      <c r="T42" s="37" t="str">
        <f>IF(O42="","",VLOOKUP(O42,審査員名簿!$E$1:G$17,2))</f>
        <v/>
      </c>
      <c r="U42" s="37" t="str">
        <f>IF(P42="","",VLOOKUP(P42,審査員名簿!$E$1:G$17,2))</f>
        <v/>
      </c>
      <c r="V42" s="37" t="str">
        <f>IF(Q42="","",VLOOKUP(Q42,審査員名簿!$E$1:H$17,2))</f>
        <v/>
      </c>
      <c r="W42" s="123"/>
      <c r="X42" s="39"/>
      <c r="Y42" s="67">
        <v>41</v>
      </c>
    </row>
    <row r="43" spans="1:25" ht="24" customHeight="1" x14ac:dyDescent="0.2">
      <c r="A43" s="132">
        <v>42</v>
      </c>
      <c r="B43" s="75" t="s">
        <v>713</v>
      </c>
      <c r="C43" s="18" t="s">
        <v>83</v>
      </c>
      <c r="D43" s="18">
        <v>2</v>
      </c>
      <c r="E43" s="9" t="s">
        <v>791</v>
      </c>
      <c r="F43" s="8" t="s">
        <v>792</v>
      </c>
      <c r="G43" s="76" t="s">
        <v>838</v>
      </c>
      <c r="H43" s="10">
        <v>20</v>
      </c>
      <c r="I43" s="68" t="s">
        <v>40</v>
      </c>
      <c r="J43" s="8"/>
      <c r="K43" s="9">
        <v>1</v>
      </c>
      <c r="L43" s="9">
        <f>H43/K43</f>
        <v>20</v>
      </c>
      <c r="M43" s="9" t="s">
        <v>856</v>
      </c>
      <c r="N43" s="9"/>
      <c r="O43" s="9"/>
      <c r="P43" s="9"/>
      <c r="Q43" s="9"/>
      <c r="R43" s="20" t="str">
        <f>IF(M43="","",VLOOKUP(M43,審査員名簿!$E$1:F$17,2))</f>
        <v>中井</v>
      </c>
      <c r="S43" s="21" t="str">
        <f>IF(N43="","",VLOOKUP(N43,審査員名簿!$E$1:G$17,2))</f>
        <v/>
      </c>
      <c r="T43" s="21" t="str">
        <f>IF(O43="","",VLOOKUP(O43,審査員名簿!$E$1:G$17,2))</f>
        <v/>
      </c>
      <c r="U43" s="21" t="str">
        <f>IF(P43="","",VLOOKUP(P43,審査員名簿!$E$1:G$17,2))</f>
        <v/>
      </c>
      <c r="V43" s="21" t="str">
        <f>IF(Q43="","",VLOOKUP(Q43,審査員名簿!$E$1:H$17,2))</f>
        <v/>
      </c>
      <c r="W43" s="123"/>
      <c r="X43" s="11"/>
      <c r="Y43" s="50">
        <v>42</v>
      </c>
    </row>
    <row r="44" spans="1:25" ht="24" customHeight="1" x14ac:dyDescent="0.2">
      <c r="A44" s="132">
        <v>43</v>
      </c>
      <c r="B44" s="8" t="s">
        <v>714</v>
      </c>
      <c r="C44" s="18" t="s">
        <v>99</v>
      </c>
      <c r="D44" s="18">
        <v>3</v>
      </c>
      <c r="E44" s="9" t="s">
        <v>793</v>
      </c>
      <c r="F44" s="8" t="s">
        <v>794</v>
      </c>
      <c r="G44" s="8" t="s">
        <v>839</v>
      </c>
      <c r="H44" s="10">
        <v>16</v>
      </c>
      <c r="I44" s="68" t="s">
        <v>40</v>
      </c>
      <c r="J44" s="8"/>
      <c r="K44" s="9">
        <v>1</v>
      </c>
      <c r="L44" s="9">
        <f>H44/K44</f>
        <v>16</v>
      </c>
      <c r="M44" s="9" t="s">
        <v>854</v>
      </c>
      <c r="N44" s="9"/>
      <c r="O44" s="9"/>
      <c r="P44" s="9"/>
      <c r="Q44" s="9"/>
      <c r="R44" s="20" t="str">
        <f>IF(M44="","",VLOOKUP(M44,審査員名簿!$E$1:F$17,2))</f>
        <v>小林</v>
      </c>
      <c r="S44" s="21" t="str">
        <f>IF(N44="","",VLOOKUP(N44,審査員名簿!$E$1:G$17,2))</f>
        <v/>
      </c>
      <c r="T44" s="21" t="str">
        <f>IF(O44="","",VLOOKUP(O44,審査員名簿!$E$1:G$17,2))</f>
        <v/>
      </c>
      <c r="U44" s="21" t="str">
        <f>IF(P44="","",VLOOKUP(P44,審査員名簿!$E$1:G$17,2))</f>
        <v/>
      </c>
      <c r="V44" s="21" t="str">
        <f>IF(Q44="","",VLOOKUP(Q44,審査員名簿!$E$1:H$17,2))</f>
        <v/>
      </c>
      <c r="W44" s="123"/>
      <c r="X44" s="11"/>
      <c r="Y44" s="50">
        <v>43</v>
      </c>
    </row>
    <row r="45" spans="1:25" ht="24" customHeight="1" x14ac:dyDescent="0.2">
      <c r="A45" s="132">
        <v>44</v>
      </c>
      <c r="B45" s="8" t="s">
        <v>715</v>
      </c>
      <c r="C45" s="18" t="s">
        <v>93</v>
      </c>
      <c r="D45" s="18">
        <v>3</v>
      </c>
      <c r="E45" s="9" t="s">
        <v>795</v>
      </c>
      <c r="F45" s="8" t="s">
        <v>462</v>
      </c>
      <c r="G45" s="8" t="s">
        <v>840</v>
      </c>
      <c r="H45" s="10">
        <v>4</v>
      </c>
      <c r="I45" s="68" t="s">
        <v>40</v>
      </c>
      <c r="J45" s="8"/>
      <c r="K45" s="9">
        <v>1</v>
      </c>
      <c r="L45" s="9">
        <f>H45/K45</f>
        <v>4</v>
      </c>
      <c r="M45" s="9" t="s">
        <v>861</v>
      </c>
      <c r="N45" s="9"/>
      <c r="O45" s="9"/>
      <c r="P45" s="9"/>
      <c r="Q45" s="9"/>
      <c r="R45" s="20" t="str">
        <f>IF(M45="","",VLOOKUP(M45,審査員名簿!$E$1:F$17,2))</f>
        <v>永海</v>
      </c>
      <c r="S45" s="21" t="str">
        <f>IF(N45="","",VLOOKUP(N45,審査員名簿!$E$1:G$17,2))</f>
        <v/>
      </c>
      <c r="T45" s="21" t="str">
        <f>IF(O45="","",VLOOKUP(O45,審査員名簿!$E$1:G$17,2))</f>
        <v/>
      </c>
      <c r="U45" s="21" t="str">
        <f>IF(P45="","",VLOOKUP(P45,審査員名簿!$E$1:G$17,2))</f>
        <v/>
      </c>
      <c r="V45" s="21" t="str">
        <f>IF(Q45="","",VLOOKUP(Q45,審査員名簿!$E$1:H$17,2))</f>
        <v/>
      </c>
      <c r="W45" s="123"/>
      <c r="X45" s="11"/>
      <c r="Y45" s="50">
        <v>44</v>
      </c>
    </row>
    <row r="46" spans="1:25" ht="24" customHeight="1" x14ac:dyDescent="0.2">
      <c r="A46" s="132">
        <v>45</v>
      </c>
      <c r="B46" s="8" t="s">
        <v>716</v>
      </c>
      <c r="C46" s="18" t="s">
        <v>95</v>
      </c>
      <c r="D46" s="18">
        <v>3</v>
      </c>
      <c r="E46" s="9" t="s">
        <v>796</v>
      </c>
      <c r="F46" s="8" t="s">
        <v>797</v>
      </c>
      <c r="G46" s="8" t="s">
        <v>841</v>
      </c>
      <c r="H46" s="10">
        <v>0</v>
      </c>
      <c r="I46" s="68" t="s">
        <v>40</v>
      </c>
      <c r="J46" s="8"/>
      <c r="K46" s="9">
        <v>1</v>
      </c>
      <c r="L46" s="9">
        <f>H46/K46</f>
        <v>0</v>
      </c>
      <c r="M46" s="9" t="s">
        <v>866</v>
      </c>
      <c r="N46" s="9"/>
      <c r="O46" s="9"/>
      <c r="P46" s="9"/>
      <c r="Q46" s="9"/>
      <c r="R46" s="20" t="str">
        <f>IF(M46="","",VLOOKUP(M46,審査員名簿!$E$1:F$17,2))</f>
        <v>末次</v>
      </c>
      <c r="S46" s="21" t="str">
        <f>IF(N46="","",VLOOKUP(N46,審査員名簿!$E$1:G$17,2))</f>
        <v/>
      </c>
      <c r="T46" s="21" t="str">
        <f>IF(O46="","",VLOOKUP(O46,審査員名簿!$E$1:G$17,2))</f>
        <v/>
      </c>
      <c r="U46" s="21" t="str">
        <f>IF(P46="","",VLOOKUP(P46,審査員名簿!$E$1:G$17,2))</f>
        <v/>
      </c>
      <c r="V46" s="21" t="str">
        <f>IF(Q46="","",VLOOKUP(Q46,審査員名簿!$E$1:H$17,2))</f>
        <v/>
      </c>
      <c r="W46" s="123"/>
      <c r="X46" s="11"/>
      <c r="Y46" s="50">
        <v>45</v>
      </c>
    </row>
    <row r="47" spans="1:25" ht="24" customHeight="1" x14ac:dyDescent="0.2">
      <c r="A47" s="132">
        <v>46</v>
      </c>
      <c r="B47" s="59" t="s">
        <v>717</v>
      </c>
      <c r="C47" s="18" t="s">
        <v>95</v>
      </c>
      <c r="D47" s="18">
        <v>2</v>
      </c>
      <c r="E47" s="9" t="s">
        <v>798</v>
      </c>
      <c r="F47" s="8" t="s">
        <v>846</v>
      </c>
      <c r="G47" s="8" t="s">
        <v>809</v>
      </c>
      <c r="H47" s="10">
        <v>0</v>
      </c>
      <c r="I47" s="68" t="s">
        <v>40</v>
      </c>
      <c r="J47" s="8"/>
      <c r="K47" s="9">
        <v>1</v>
      </c>
      <c r="L47" s="9">
        <f>H47/K47</f>
        <v>0</v>
      </c>
      <c r="M47" s="9" t="s">
        <v>867</v>
      </c>
      <c r="N47" s="9"/>
      <c r="O47" s="9"/>
      <c r="P47" s="9"/>
      <c r="Q47" s="9"/>
      <c r="R47" s="20" t="str">
        <f>IF(M47="","",VLOOKUP(M47,審査員名簿!$E$1:F$17,2))</f>
        <v>五月女</v>
      </c>
      <c r="S47" s="21" t="str">
        <f>IF(N47="","",VLOOKUP(N47,審査員名簿!$E$1:G$17,2))</f>
        <v/>
      </c>
      <c r="T47" s="21" t="str">
        <f>IF(O47="","",VLOOKUP(O47,審査員名簿!$E$1:G$17,2))</f>
        <v/>
      </c>
      <c r="U47" s="21" t="str">
        <f>IF(P47="","",VLOOKUP(P47,審査員名簿!$E$1:G$17,2))</f>
        <v/>
      </c>
      <c r="V47" s="21" t="str">
        <f>IF(Q47="","",VLOOKUP(Q47,審査員名簿!$E$1:H$17,2))</f>
        <v/>
      </c>
      <c r="W47" s="123"/>
      <c r="X47" s="11"/>
      <c r="Y47" s="50">
        <v>46</v>
      </c>
    </row>
    <row r="48" spans="1:25" ht="24" customHeight="1" x14ac:dyDescent="0.2">
      <c r="A48" s="132">
        <v>47</v>
      </c>
      <c r="B48" s="8" t="s">
        <v>718</v>
      </c>
      <c r="C48" s="18" t="s">
        <v>69</v>
      </c>
      <c r="D48" s="18">
        <v>1</v>
      </c>
      <c r="E48" s="9" t="s">
        <v>799</v>
      </c>
      <c r="F48" s="8" t="s">
        <v>800</v>
      </c>
      <c r="G48" s="8" t="s">
        <v>842</v>
      </c>
      <c r="H48" s="10">
        <v>0</v>
      </c>
      <c r="I48" s="68" t="s">
        <v>40</v>
      </c>
      <c r="J48" s="8"/>
      <c r="K48" s="9">
        <v>1</v>
      </c>
      <c r="L48" s="9">
        <f>H48/K48</f>
        <v>0</v>
      </c>
      <c r="M48" s="9" t="s">
        <v>867</v>
      </c>
      <c r="N48" s="9"/>
      <c r="O48" s="9"/>
      <c r="P48" s="9"/>
      <c r="Q48" s="9"/>
      <c r="R48" s="20" t="str">
        <f>IF(M48="","",VLOOKUP(M48,審査員名簿!$E$1:F$17,2))</f>
        <v>五月女</v>
      </c>
      <c r="S48" s="21" t="str">
        <f>IF(N48="","",VLOOKUP(N48,審査員名簿!$E$1:G$17,2))</f>
        <v/>
      </c>
      <c r="T48" s="21" t="str">
        <f>IF(O48="","",VLOOKUP(O48,審査員名簿!$E$1:G$17,2))</f>
        <v/>
      </c>
      <c r="U48" s="21" t="str">
        <f>IF(P48="","",VLOOKUP(P48,審査員名簿!$E$1:G$17,2))</f>
        <v/>
      </c>
      <c r="V48" s="21" t="str">
        <f>IF(Q48="","",VLOOKUP(Q48,審査員名簿!$E$1:H$17,2))</f>
        <v/>
      </c>
      <c r="W48" s="124"/>
      <c r="X48" s="12"/>
      <c r="Y48" s="50">
        <v>47</v>
      </c>
    </row>
    <row r="49" spans="1:25" ht="24" customHeight="1" x14ac:dyDescent="0.2">
      <c r="A49" s="132">
        <v>48</v>
      </c>
      <c r="B49" s="8" t="s">
        <v>719</v>
      </c>
      <c r="C49" s="18" t="s">
        <v>100</v>
      </c>
      <c r="D49" s="18">
        <v>3</v>
      </c>
      <c r="E49" s="9" t="s">
        <v>801</v>
      </c>
      <c r="F49" s="8" t="s">
        <v>802</v>
      </c>
      <c r="G49" s="8" t="s">
        <v>843</v>
      </c>
      <c r="H49" s="10">
        <v>0</v>
      </c>
      <c r="I49" s="68" t="s">
        <v>40</v>
      </c>
      <c r="J49" s="8"/>
      <c r="K49" s="9">
        <v>1</v>
      </c>
      <c r="L49" s="9">
        <f>H49/K49</f>
        <v>0</v>
      </c>
      <c r="M49" s="9" t="s">
        <v>867</v>
      </c>
      <c r="N49" s="9"/>
      <c r="O49" s="9"/>
      <c r="P49" s="9"/>
      <c r="Q49" s="9"/>
      <c r="R49" s="20" t="str">
        <f>IF(M49="","",VLOOKUP(M49,審査員名簿!$E$1:F$17,2))</f>
        <v>五月女</v>
      </c>
      <c r="S49" s="21" t="str">
        <f>IF(N49="","",VLOOKUP(N49,審査員名簿!$E$1:G$17,2))</f>
        <v/>
      </c>
      <c r="T49" s="21" t="str">
        <f>IF(O49="","",VLOOKUP(O49,審査員名簿!$E$1:G$17,2))</f>
        <v/>
      </c>
      <c r="U49" s="21" t="str">
        <f>IF(P49="","",VLOOKUP(P49,審査員名簿!$E$1:G$17,2))</f>
        <v/>
      </c>
      <c r="V49" s="21" t="str">
        <f>IF(Q49="","",VLOOKUP(Q49,審査員名簿!$E$1:H$17,2))</f>
        <v/>
      </c>
      <c r="W49" s="123"/>
      <c r="X49" s="11"/>
      <c r="Y49" s="50">
        <v>48</v>
      </c>
    </row>
    <row r="50" spans="1:25" ht="24" customHeight="1" x14ac:dyDescent="0.2">
      <c r="A50" s="132">
        <v>49</v>
      </c>
      <c r="B50" s="8" t="s">
        <v>720</v>
      </c>
      <c r="C50" s="18" t="s">
        <v>171</v>
      </c>
      <c r="D50" s="18">
        <v>3</v>
      </c>
      <c r="E50" s="9" t="s">
        <v>326</v>
      </c>
      <c r="F50" s="118" t="s">
        <v>79</v>
      </c>
      <c r="G50" s="8" t="s">
        <v>832</v>
      </c>
      <c r="H50" s="10">
        <v>177</v>
      </c>
      <c r="I50" s="68" t="s">
        <v>40</v>
      </c>
      <c r="J50" s="8"/>
      <c r="K50" s="9">
        <v>3</v>
      </c>
      <c r="L50" s="8">
        <f>H50/K50</f>
        <v>59</v>
      </c>
      <c r="M50" s="9" t="s">
        <v>858</v>
      </c>
      <c r="N50" s="9" t="s">
        <v>859</v>
      </c>
      <c r="O50" s="9" t="s">
        <v>860</v>
      </c>
      <c r="P50" s="9"/>
      <c r="Q50" s="9"/>
      <c r="R50" s="20" t="str">
        <f>IF(M50="","",VLOOKUP(M50,審査員名簿!$E$1:F$17,2))</f>
        <v>宇佐美</v>
      </c>
      <c r="S50" s="21" t="str">
        <f>IF(N50="","",VLOOKUP(N50,審査員名簿!$E$1:G$17,2))</f>
        <v>勝田</v>
      </c>
      <c r="T50" s="21" t="str">
        <f>IF(O50="","",VLOOKUP(O50,審査員名簿!$E$1:G$17,2))</f>
        <v>北爪</v>
      </c>
      <c r="U50" s="21" t="str">
        <f>IF(P50="","",VLOOKUP(P50,審査員名簿!$E$1:G$17,2))</f>
        <v/>
      </c>
      <c r="V50" s="21" t="str">
        <f>IF(Q50="","",VLOOKUP(Q50,審査員名簿!$E$1:H$17,2))</f>
        <v/>
      </c>
      <c r="W50" s="123"/>
      <c r="X50" s="11"/>
      <c r="Y50" s="50">
        <v>49</v>
      </c>
    </row>
    <row r="51" spans="1:25" ht="24" customHeight="1" thickBot="1" x14ac:dyDescent="0.25">
      <c r="A51" s="132">
        <v>50</v>
      </c>
      <c r="B51" s="8" t="s">
        <v>721</v>
      </c>
      <c r="C51" s="18" t="s">
        <v>165</v>
      </c>
      <c r="D51" s="18">
        <v>2</v>
      </c>
      <c r="E51" s="8" t="s">
        <v>803</v>
      </c>
      <c r="F51" s="8" t="s">
        <v>804</v>
      </c>
      <c r="G51" s="8" t="s">
        <v>844</v>
      </c>
      <c r="H51" s="10">
        <v>281</v>
      </c>
      <c r="I51" s="68" t="s">
        <v>40</v>
      </c>
      <c r="J51" s="8"/>
      <c r="K51" s="9">
        <v>4</v>
      </c>
      <c r="L51" s="9">
        <f>H51/K51</f>
        <v>70.25</v>
      </c>
      <c r="M51" s="9" t="s">
        <v>850</v>
      </c>
      <c r="N51" s="9" t="s">
        <v>851</v>
      </c>
      <c r="O51" s="9" t="s">
        <v>853</v>
      </c>
      <c r="P51" s="9" t="s">
        <v>852</v>
      </c>
      <c r="Q51" s="9"/>
      <c r="R51" s="20" t="str">
        <f>IF(M51="","",VLOOKUP(M51,審査員名簿!$E$1:F$17,2))</f>
        <v>小日向</v>
      </c>
      <c r="S51" s="21" t="str">
        <f>IF(N51="","",VLOOKUP(N51,審査員名簿!$E$1:G$17,2))</f>
        <v>斉藤</v>
      </c>
      <c r="T51" s="21" t="str">
        <f>IF(O51="","",VLOOKUP(O51,審査員名簿!$E$1:G$17,2))</f>
        <v>末次</v>
      </c>
      <c r="U51" s="21" t="str">
        <f>IF(P51="","",VLOOKUP(P51,審査員名簿!$E$1:G$17,2))</f>
        <v>五月女</v>
      </c>
      <c r="V51" s="21" t="str">
        <f>IF(Q51="","",VLOOKUP(Q51,審査員名簿!$E$1:H$17,2))</f>
        <v/>
      </c>
      <c r="W51" s="123"/>
      <c r="X51" s="11"/>
      <c r="Y51" s="50">
        <v>50</v>
      </c>
    </row>
    <row r="52" spans="1:25" s="1" customFormat="1" ht="24" customHeight="1" x14ac:dyDescent="0.2">
      <c r="A52" s="131">
        <v>51</v>
      </c>
      <c r="B52" s="41" t="s">
        <v>722</v>
      </c>
      <c r="C52" s="42" t="s">
        <v>96</v>
      </c>
      <c r="D52" s="42">
        <v>3</v>
      </c>
      <c r="E52" s="43" t="s">
        <v>805</v>
      </c>
      <c r="F52" s="41" t="s">
        <v>806</v>
      </c>
      <c r="G52" s="41" t="s">
        <v>845</v>
      </c>
      <c r="H52" s="44">
        <v>82</v>
      </c>
      <c r="I52" s="117" t="s">
        <v>40</v>
      </c>
      <c r="J52" s="41"/>
      <c r="K52" s="43">
        <v>2</v>
      </c>
      <c r="L52" s="43">
        <f>H52/K52</f>
        <v>41</v>
      </c>
      <c r="M52" s="43" t="s">
        <v>861</v>
      </c>
      <c r="N52" s="43" t="s">
        <v>855</v>
      </c>
      <c r="O52" s="43"/>
      <c r="P52" s="43"/>
      <c r="Q52" s="43"/>
      <c r="R52" s="45" t="str">
        <f>IF(M52="","",VLOOKUP(M52,審査員名簿!$E$1:F$17,2))</f>
        <v>永海</v>
      </c>
      <c r="S52" s="46" t="str">
        <f>IF(N52="","",VLOOKUP(N52,審査員名簿!$E$1:G$17,2))</f>
        <v>村山</v>
      </c>
      <c r="T52" s="46" t="str">
        <f>IF(O52="","",VLOOKUP(O52,審査員名簿!$E$1:G$17,2))</f>
        <v/>
      </c>
      <c r="U52" s="46" t="str">
        <f>IF(P52="","",VLOOKUP(P52,審査員名簿!$E$1:G$17,2))</f>
        <v/>
      </c>
      <c r="V52" s="46" t="str">
        <f>IF(Q52="","",VLOOKUP(Q52,審査員名簿!$E$1:H$17,2))</f>
        <v/>
      </c>
      <c r="W52" s="122"/>
      <c r="X52" s="48"/>
      <c r="Y52" s="49">
        <v>51</v>
      </c>
    </row>
    <row r="54" spans="1:25" x14ac:dyDescent="0.2">
      <c r="H54">
        <f>SUM(H2:H52)-177-20-20-2</f>
        <v>962</v>
      </c>
    </row>
  </sheetData>
  <sortState xmlns:xlrd2="http://schemas.microsoft.com/office/spreadsheetml/2017/richdata2" ref="A2:Q52">
    <sortCondition ref="A2:A52"/>
  </sortState>
  <mergeCells count="2">
    <mergeCell ref="H1:I1"/>
    <mergeCell ref="R1:V1"/>
  </mergeCells>
  <phoneticPr fontId="1"/>
  <printOptions horizontalCentered="1"/>
  <pageMargins left="0.39370078740157483" right="0.39370078740157483" top="0.98425196850393704" bottom="0.59055118110236227" header="0.59055118110236227" footer="0.59055118110236227"/>
  <pageSetup paperSize="8" scale="89" orientation="portrait" r:id="rId1"/>
  <headerFooter>
    <oddHeader>&amp;L&amp;28自由読書&amp;C&amp;20第66回青少年読書感想文全国コンクール&amp;22【中学校の部】&amp;20審査分担案&amp;R&amp;D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2"/>
  <sheetViews>
    <sheetView workbookViewId="0">
      <selection activeCell="I9" sqref="I9"/>
    </sheetView>
  </sheetViews>
  <sheetFormatPr defaultRowHeight="13" x14ac:dyDescent="0.2"/>
  <cols>
    <col min="1" max="1" width="5.453125" style="1" customWidth="1"/>
    <col min="2" max="2" width="34.08984375" style="1" customWidth="1"/>
    <col min="3" max="3" width="6.08984375" style="1" customWidth="1"/>
    <col min="4" max="4" width="3.08984375" style="1" customWidth="1"/>
    <col min="5" max="5" width="13.453125" style="1" customWidth="1"/>
    <col min="6" max="6" width="23.36328125" style="1" customWidth="1"/>
    <col min="7" max="7" width="5.08984375" style="1" hidden="1" customWidth="1"/>
    <col min="8" max="8" width="9" style="1" customWidth="1"/>
    <col min="9" max="9" width="46.08984375" style="1" customWidth="1"/>
    <col min="10" max="10" width="5.453125" style="1" customWidth="1"/>
  </cols>
  <sheetData>
    <row r="1" spans="1:10" ht="24" customHeight="1" thickBot="1" x14ac:dyDescent="0.25">
      <c r="A1" s="28" t="s">
        <v>32</v>
      </c>
      <c r="B1" s="29" t="s">
        <v>42</v>
      </c>
      <c r="C1" s="29" t="s">
        <v>33</v>
      </c>
      <c r="D1" s="29" t="s">
        <v>34</v>
      </c>
      <c r="E1" s="29" t="s">
        <v>35</v>
      </c>
      <c r="F1" s="29" t="s">
        <v>36</v>
      </c>
      <c r="G1" s="57" t="s">
        <v>41</v>
      </c>
      <c r="H1" s="57" t="s">
        <v>41</v>
      </c>
      <c r="I1" s="30" t="s">
        <v>68</v>
      </c>
      <c r="J1" s="66" t="s">
        <v>32</v>
      </c>
    </row>
    <row r="2" spans="1:10" ht="24" customHeight="1" x14ac:dyDescent="0.2">
      <c r="A2" s="40">
        <v>1</v>
      </c>
      <c r="B2" s="58" t="s">
        <v>567</v>
      </c>
      <c r="C2" s="42" t="s">
        <v>91</v>
      </c>
      <c r="D2" s="127">
        <v>3</v>
      </c>
      <c r="E2" s="43" t="s">
        <v>618</v>
      </c>
      <c r="F2" s="41" t="s">
        <v>667</v>
      </c>
      <c r="G2" s="45" t="s">
        <v>542</v>
      </c>
      <c r="H2" s="62" t="str">
        <f>VLOOKUP(G2,審査員名簿!E$1:F$17,2)</f>
        <v>井上</v>
      </c>
      <c r="I2" s="48"/>
      <c r="J2" s="49">
        <v>1</v>
      </c>
    </row>
    <row r="3" spans="1:10" ht="24" customHeight="1" x14ac:dyDescent="0.2">
      <c r="A3" s="16">
        <v>2</v>
      </c>
      <c r="B3" s="59" t="s">
        <v>568</v>
      </c>
      <c r="C3" s="18" t="s">
        <v>129</v>
      </c>
      <c r="D3" s="128">
        <v>3</v>
      </c>
      <c r="E3" s="9" t="s">
        <v>619</v>
      </c>
      <c r="F3" s="8" t="s">
        <v>667</v>
      </c>
      <c r="G3" s="20" t="s">
        <v>541</v>
      </c>
      <c r="H3" s="63" t="str">
        <f>VLOOKUP(G3,審査員名簿!E$1:F$17,2)</f>
        <v>井上</v>
      </c>
      <c r="I3" s="11"/>
      <c r="J3" s="50">
        <v>2</v>
      </c>
    </row>
    <row r="4" spans="1:10" ht="24" customHeight="1" x14ac:dyDescent="0.2">
      <c r="A4" s="16">
        <v>3</v>
      </c>
      <c r="B4" s="59" t="s">
        <v>569</v>
      </c>
      <c r="C4" s="18" t="s">
        <v>92</v>
      </c>
      <c r="D4" s="128">
        <v>3</v>
      </c>
      <c r="E4" s="9" t="s">
        <v>620</v>
      </c>
      <c r="F4" s="8" t="s">
        <v>668</v>
      </c>
      <c r="G4" s="20" t="s">
        <v>541</v>
      </c>
      <c r="H4" s="63" t="str">
        <f>VLOOKUP(G4,審査員名簿!E$1:F$17,2)</f>
        <v>井上</v>
      </c>
      <c r="I4" s="12"/>
      <c r="J4" s="50">
        <v>3</v>
      </c>
    </row>
    <row r="5" spans="1:10" ht="24" customHeight="1" x14ac:dyDescent="0.2">
      <c r="A5" s="16">
        <v>4</v>
      </c>
      <c r="B5" s="59" t="s">
        <v>570</v>
      </c>
      <c r="C5" s="18" t="s">
        <v>571</v>
      </c>
      <c r="D5" s="128">
        <v>3</v>
      </c>
      <c r="E5" s="9" t="s">
        <v>621</v>
      </c>
      <c r="F5" s="8" t="s">
        <v>667</v>
      </c>
      <c r="G5" s="20" t="s">
        <v>541</v>
      </c>
      <c r="H5" s="63" t="str">
        <f>VLOOKUP(G5,審査員名簿!E$1:F$17,2)</f>
        <v>井上</v>
      </c>
      <c r="I5" s="11"/>
      <c r="J5" s="50">
        <v>4</v>
      </c>
    </row>
    <row r="6" spans="1:10" ht="24" customHeight="1" x14ac:dyDescent="0.2">
      <c r="A6" s="16">
        <v>5</v>
      </c>
      <c r="B6" s="59" t="s">
        <v>572</v>
      </c>
      <c r="C6" s="18" t="s">
        <v>88</v>
      </c>
      <c r="D6" s="128">
        <v>2</v>
      </c>
      <c r="E6" s="9" t="s">
        <v>622</v>
      </c>
      <c r="F6" s="8" t="s">
        <v>668</v>
      </c>
      <c r="G6" s="20" t="s">
        <v>543</v>
      </c>
      <c r="H6" s="63" t="str">
        <f>VLOOKUP(G6,審査員名簿!E$1:F$17,2)</f>
        <v>宇佐美</v>
      </c>
      <c r="I6" s="11"/>
      <c r="J6" s="50">
        <v>5</v>
      </c>
    </row>
    <row r="7" spans="1:10" ht="24" customHeight="1" x14ac:dyDescent="0.2">
      <c r="A7" s="16">
        <v>6</v>
      </c>
      <c r="B7" s="59" t="s">
        <v>567</v>
      </c>
      <c r="C7" s="18" t="s">
        <v>89</v>
      </c>
      <c r="D7" s="128">
        <v>3</v>
      </c>
      <c r="E7" s="9" t="s">
        <v>623</v>
      </c>
      <c r="F7" s="8" t="s">
        <v>667</v>
      </c>
      <c r="G7" s="20" t="s">
        <v>543</v>
      </c>
      <c r="H7" s="63" t="str">
        <f>VLOOKUP(G7,審査員名簿!E$1:F$17,2)</f>
        <v>宇佐美</v>
      </c>
      <c r="I7" s="11"/>
      <c r="J7" s="50">
        <v>6</v>
      </c>
    </row>
    <row r="8" spans="1:10" ht="24" customHeight="1" x14ac:dyDescent="0.2">
      <c r="A8" s="16">
        <v>7</v>
      </c>
      <c r="B8" s="59" t="s">
        <v>573</v>
      </c>
      <c r="C8" s="18" t="s">
        <v>88</v>
      </c>
      <c r="D8" s="128">
        <v>3</v>
      </c>
      <c r="E8" s="9" t="s">
        <v>624</v>
      </c>
      <c r="F8" s="8" t="s">
        <v>668</v>
      </c>
      <c r="G8" s="20" t="s">
        <v>543</v>
      </c>
      <c r="H8" s="63" t="str">
        <f>VLOOKUP(G8,審査員名簿!E$1:F$17,2)</f>
        <v>宇佐美</v>
      </c>
      <c r="I8" s="12"/>
      <c r="J8" s="50">
        <v>7</v>
      </c>
    </row>
    <row r="9" spans="1:10" ht="24" customHeight="1" x14ac:dyDescent="0.2">
      <c r="A9" s="16">
        <v>8</v>
      </c>
      <c r="B9" s="59" t="s">
        <v>574</v>
      </c>
      <c r="C9" s="18" t="s">
        <v>73</v>
      </c>
      <c r="D9" s="128">
        <v>3</v>
      </c>
      <c r="E9" s="9" t="s">
        <v>625</v>
      </c>
      <c r="F9" s="8" t="s">
        <v>667</v>
      </c>
      <c r="G9" s="20" t="s">
        <v>543</v>
      </c>
      <c r="H9" s="63" t="str">
        <f>VLOOKUP(G9,審査員名簿!E$1:F$17,2)</f>
        <v>宇佐美</v>
      </c>
      <c r="I9" s="11"/>
      <c r="J9" s="50">
        <v>8</v>
      </c>
    </row>
    <row r="10" spans="1:10" ht="24" customHeight="1" x14ac:dyDescent="0.2">
      <c r="A10" s="16">
        <v>9</v>
      </c>
      <c r="B10" s="59" t="s">
        <v>575</v>
      </c>
      <c r="C10" s="18" t="s">
        <v>71</v>
      </c>
      <c r="D10" s="128">
        <v>3</v>
      </c>
      <c r="E10" s="9" t="s">
        <v>626</v>
      </c>
      <c r="F10" s="8" t="s">
        <v>667</v>
      </c>
      <c r="G10" s="20" t="s">
        <v>544</v>
      </c>
      <c r="H10" s="63" t="str">
        <f>VLOOKUP(G10,審査員名簿!E$1:F$17,2)</f>
        <v>勝田</v>
      </c>
      <c r="I10" s="11"/>
      <c r="J10" s="50">
        <v>9</v>
      </c>
    </row>
    <row r="11" spans="1:10" ht="24" customHeight="1" thickBot="1" x14ac:dyDescent="0.25">
      <c r="A11" s="17">
        <v>10</v>
      </c>
      <c r="B11" s="60" t="s">
        <v>576</v>
      </c>
      <c r="C11" s="19" t="s">
        <v>94</v>
      </c>
      <c r="D11" s="129">
        <v>3</v>
      </c>
      <c r="E11" s="14" t="s">
        <v>627</v>
      </c>
      <c r="F11" s="13" t="s">
        <v>668</v>
      </c>
      <c r="G11" s="23" t="s">
        <v>544</v>
      </c>
      <c r="H11" s="64" t="str">
        <f>VLOOKUP(G11,審査員名簿!E$1:F$17,2)</f>
        <v>勝田</v>
      </c>
      <c r="I11" s="51"/>
      <c r="J11" s="52">
        <v>10</v>
      </c>
    </row>
    <row r="12" spans="1:10" ht="24" customHeight="1" x14ac:dyDescent="0.2">
      <c r="A12" s="31">
        <v>11</v>
      </c>
      <c r="B12" s="61" t="s">
        <v>577</v>
      </c>
      <c r="C12" s="33" t="s">
        <v>90</v>
      </c>
      <c r="D12" s="130">
        <v>2</v>
      </c>
      <c r="E12" s="34" t="s">
        <v>628</v>
      </c>
      <c r="F12" s="32" t="s">
        <v>669</v>
      </c>
      <c r="G12" s="36" t="s">
        <v>544</v>
      </c>
      <c r="H12" s="65" t="str">
        <f>VLOOKUP(G12,審査員名簿!E$1:F$17,2)</f>
        <v>勝田</v>
      </c>
      <c r="I12" s="39"/>
      <c r="J12" s="67">
        <v>11</v>
      </c>
    </row>
    <row r="13" spans="1:10" ht="24" customHeight="1" x14ac:dyDescent="0.2">
      <c r="A13" s="16">
        <v>12</v>
      </c>
      <c r="B13" s="59" t="s">
        <v>578</v>
      </c>
      <c r="C13" s="18" t="s">
        <v>321</v>
      </c>
      <c r="D13" s="128">
        <v>2</v>
      </c>
      <c r="E13" s="9" t="s">
        <v>629</v>
      </c>
      <c r="F13" s="8" t="s">
        <v>669</v>
      </c>
      <c r="G13" s="20" t="s">
        <v>47</v>
      </c>
      <c r="H13" s="63" t="str">
        <f>VLOOKUP(G13,審査員名簿!E$1:F$17,2)</f>
        <v>勝田</v>
      </c>
      <c r="I13" s="11"/>
      <c r="J13" s="50">
        <v>12</v>
      </c>
    </row>
    <row r="14" spans="1:10" ht="24" customHeight="1" x14ac:dyDescent="0.2">
      <c r="A14" s="16">
        <v>13</v>
      </c>
      <c r="B14" s="59" t="s">
        <v>579</v>
      </c>
      <c r="C14" s="18" t="s">
        <v>82</v>
      </c>
      <c r="D14" s="128">
        <v>3</v>
      </c>
      <c r="E14" s="9" t="s">
        <v>630</v>
      </c>
      <c r="F14" s="8" t="s">
        <v>668</v>
      </c>
      <c r="G14" s="20" t="s">
        <v>545</v>
      </c>
      <c r="H14" s="63" t="str">
        <f>VLOOKUP(G14,審査員名簿!E$1:F$17,2)</f>
        <v>北爪</v>
      </c>
      <c r="I14" s="11"/>
      <c r="J14" s="50">
        <v>13</v>
      </c>
    </row>
    <row r="15" spans="1:10" ht="24" customHeight="1" x14ac:dyDescent="0.2">
      <c r="A15" s="16">
        <v>14</v>
      </c>
      <c r="B15" s="59" t="s">
        <v>580</v>
      </c>
      <c r="C15" s="18" t="s">
        <v>103</v>
      </c>
      <c r="D15" s="128">
        <v>3</v>
      </c>
      <c r="E15" s="9" t="s">
        <v>631</v>
      </c>
      <c r="F15" s="8" t="s">
        <v>667</v>
      </c>
      <c r="G15" s="20" t="s">
        <v>545</v>
      </c>
      <c r="H15" s="63" t="str">
        <f>VLOOKUP(G15,審査員名簿!E$1:F$17,2)</f>
        <v>北爪</v>
      </c>
      <c r="I15" s="11"/>
      <c r="J15" s="50">
        <v>14</v>
      </c>
    </row>
    <row r="16" spans="1:10" ht="24" customHeight="1" x14ac:dyDescent="0.2">
      <c r="A16" s="16">
        <v>15</v>
      </c>
      <c r="B16" s="59" t="s">
        <v>581</v>
      </c>
      <c r="C16" s="18" t="s">
        <v>118</v>
      </c>
      <c r="D16" s="128">
        <v>2</v>
      </c>
      <c r="E16" s="9" t="s">
        <v>632</v>
      </c>
      <c r="F16" s="8" t="s">
        <v>668</v>
      </c>
      <c r="G16" s="20" t="s">
        <v>48</v>
      </c>
      <c r="H16" s="63" t="str">
        <f>VLOOKUP(G16,審査員名簿!E$1:F$17,2)</f>
        <v>北爪</v>
      </c>
      <c r="I16" s="11"/>
      <c r="J16" s="50">
        <v>15</v>
      </c>
    </row>
    <row r="17" spans="1:10" ht="24" customHeight="1" x14ac:dyDescent="0.2">
      <c r="A17" s="16">
        <v>16</v>
      </c>
      <c r="B17" s="59" t="s">
        <v>582</v>
      </c>
      <c r="C17" s="18" t="s">
        <v>155</v>
      </c>
      <c r="D17" s="128">
        <v>1</v>
      </c>
      <c r="E17" s="9" t="s">
        <v>633</v>
      </c>
      <c r="F17" s="8" t="s">
        <v>669</v>
      </c>
      <c r="G17" s="20" t="s">
        <v>48</v>
      </c>
      <c r="H17" s="63" t="str">
        <f>VLOOKUP(G17,審査員名簿!E$1:F$17,2)</f>
        <v>北爪</v>
      </c>
      <c r="I17" s="11"/>
      <c r="J17" s="50">
        <v>16</v>
      </c>
    </row>
    <row r="18" spans="1:10" ht="24" customHeight="1" x14ac:dyDescent="0.2">
      <c r="A18" s="16">
        <v>17</v>
      </c>
      <c r="B18" s="59" t="s">
        <v>583</v>
      </c>
      <c r="C18" s="18" t="s">
        <v>105</v>
      </c>
      <c r="D18" s="128">
        <v>3</v>
      </c>
      <c r="E18" s="9" t="s">
        <v>634</v>
      </c>
      <c r="F18" s="8" t="s">
        <v>668</v>
      </c>
      <c r="G18" s="20" t="s">
        <v>546</v>
      </c>
      <c r="H18" s="63" t="str">
        <f>VLOOKUP(G18,審査員名簿!E$1:F$17,2)</f>
        <v>小林</v>
      </c>
      <c r="I18" s="12"/>
      <c r="J18" s="50">
        <v>17</v>
      </c>
    </row>
    <row r="19" spans="1:10" ht="24" customHeight="1" x14ac:dyDescent="0.2">
      <c r="A19" s="16">
        <v>18</v>
      </c>
      <c r="B19" s="59" t="s">
        <v>584</v>
      </c>
      <c r="C19" s="18" t="s">
        <v>197</v>
      </c>
      <c r="D19" s="128">
        <v>1</v>
      </c>
      <c r="E19" s="9" t="s">
        <v>635</v>
      </c>
      <c r="F19" s="8" t="s">
        <v>667</v>
      </c>
      <c r="G19" s="20" t="s">
        <v>50</v>
      </c>
      <c r="H19" s="63" t="str">
        <f>VLOOKUP(G19,審査員名簿!E$1:F$17,2)</f>
        <v>小林</v>
      </c>
      <c r="I19" s="11"/>
      <c r="J19" s="50">
        <v>18</v>
      </c>
    </row>
    <row r="20" spans="1:10" ht="24" customHeight="1" x14ac:dyDescent="0.2">
      <c r="A20" s="16">
        <v>19</v>
      </c>
      <c r="B20" s="59" t="s">
        <v>585</v>
      </c>
      <c r="C20" s="18" t="s">
        <v>103</v>
      </c>
      <c r="D20" s="128">
        <v>3</v>
      </c>
      <c r="E20" s="9" t="s">
        <v>636</v>
      </c>
      <c r="F20" s="8" t="s">
        <v>668</v>
      </c>
      <c r="G20" s="20" t="s">
        <v>50</v>
      </c>
      <c r="H20" s="63" t="str">
        <f>VLOOKUP(G20,審査員名簿!E$1:F$17,2)</f>
        <v>小林</v>
      </c>
      <c r="I20" s="11"/>
      <c r="J20" s="50">
        <v>19</v>
      </c>
    </row>
    <row r="21" spans="1:10" ht="24" customHeight="1" thickBot="1" x14ac:dyDescent="0.25">
      <c r="A21" s="16">
        <v>20</v>
      </c>
      <c r="B21" s="59" t="s">
        <v>586</v>
      </c>
      <c r="C21" s="18" t="s">
        <v>116</v>
      </c>
      <c r="D21" s="128">
        <v>3</v>
      </c>
      <c r="E21" s="9" t="s">
        <v>274</v>
      </c>
      <c r="F21" s="8" t="s">
        <v>669</v>
      </c>
      <c r="G21" s="78" t="s">
        <v>50</v>
      </c>
      <c r="H21" s="63" t="str">
        <f>VLOOKUP(G21,審査員名簿!E$1:F$17,2)</f>
        <v>小林</v>
      </c>
      <c r="I21" s="11"/>
      <c r="J21" s="50">
        <v>20</v>
      </c>
    </row>
    <row r="22" spans="1:10" ht="24" customHeight="1" x14ac:dyDescent="0.2">
      <c r="A22" s="40">
        <v>21</v>
      </c>
      <c r="B22" s="58" t="s">
        <v>587</v>
      </c>
      <c r="C22" s="42" t="s">
        <v>146</v>
      </c>
      <c r="D22" s="127">
        <v>2</v>
      </c>
      <c r="E22" s="43" t="s">
        <v>637</v>
      </c>
      <c r="F22" s="41" t="s">
        <v>668</v>
      </c>
      <c r="G22" s="79" t="s">
        <v>49</v>
      </c>
      <c r="H22" s="62" t="str">
        <f>VLOOKUP(G22,審査員名簿!E$1:F$17,2)</f>
        <v>小日向</v>
      </c>
      <c r="I22" s="48"/>
      <c r="J22" s="49">
        <v>21</v>
      </c>
    </row>
    <row r="23" spans="1:10" ht="24" customHeight="1" x14ac:dyDescent="0.2">
      <c r="A23" s="16">
        <v>22</v>
      </c>
      <c r="B23" s="59" t="s">
        <v>588</v>
      </c>
      <c r="C23" s="18" t="s">
        <v>84</v>
      </c>
      <c r="D23" s="128">
        <v>3</v>
      </c>
      <c r="E23" s="9" t="s">
        <v>254</v>
      </c>
      <c r="F23" s="8" t="s">
        <v>668</v>
      </c>
      <c r="G23" s="20" t="s">
        <v>49</v>
      </c>
      <c r="H23" s="63" t="str">
        <f>VLOOKUP(G23,審査員名簿!E$1:F$17,2)</f>
        <v>小日向</v>
      </c>
      <c r="I23" s="11"/>
      <c r="J23" s="50">
        <v>22</v>
      </c>
    </row>
    <row r="24" spans="1:10" ht="24" customHeight="1" x14ac:dyDescent="0.2">
      <c r="A24" s="16">
        <v>23</v>
      </c>
      <c r="B24" s="59" t="s">
        <v>589</v>
      </c>
      <c r="C24" s="18" t="s">
        <v>120</v>
      </c>
      <c r="D24" s="128">
        <v>1</v>
      </c>
      <c r="E24" s="9" t="s">
        <v>638</v>
      </c>
      <c r="F24" s="8" t="s">
        <v>667</v>
      </c>
      <c r="G24" s="20" t="s">
        <v>49</v>
      </c>
      <c r="H24" s="63" t="str">
        <f>VLOOKUP(G24,審査員名簿!E$1:F$17,2)</f>
        <v>小日向</v>
      </c>
      <c r="I24" s="12"/>
      <c r="J24" s="50">
        <v>23</v>
      </c>
    </row>
    <row r="25" spans="1:10" ht="24" customHeight="1" x14ac:dyDescent="0.2">
      <c r="A25" s="16">
        <v>24</v>
      </c>
      <c r="B25" s="59" t="s">
        <v>590</v>
      </c>
      <c r="C25" s="18" t="s">
        <v>101</v>
      </c>
      <c r="D25" s="128">
        <v>3</v>
      </c>
      <c r="E25" s="9" t="s">
        <v>639</v>
      </c>
      <c r="F25" s="8" t="s">
        <v>669</v>
      </c>
      <c r="G25" s="20" t="s">
        <v>51</v>
      </c>
      <c r="H25" s="63" t="str">
        <f>VLOOKUP(G25,審査員名簿!E$1:F$17,2)</f>
        <v>斉藤</v>
      </c>
      <c r="I25" s="11"/>
      <c r="J25" s="50">
        <v>24</v>
      </c>
    </row>
    <row r="26" spans="1:10" ht="24" customHeight="1" x14ac:dyDescent="0.2">
      <c r="A26" s="16">
        <v>25</v>
      </c>
      <c r="B26" s="59" t="s">
        <v>591</v>
      </c>
      <c r="C26" s="18" t="s">
        <v>174</v>
      </c>
      <c r="D26" s="128">
        <v>3</v>
      </c>
      <c r="E26" s="9" t="s">
        <v>640</v>
      </c>
      <c r="F26" s="8" t="s">
        <v>667</v>
      </c>
      <c r="G26" s="20" t="s">
        <v>51</v>
      </c>
      <c r="H26" s="63" t="str">
        <f>VLOOKUP(G26,審査員名簿!E$1:F$17,2)</f>
        <v>斉藤</v>
      </c>
      <c r="I26" s="11"/>
      <c r="J26" s="50">
        <v>25</v>
      </c>
    </row>
    <row r="27" spans="1:10" ht="24" customHeight="1" x14ac:dyDescent="0.2">
      <c r="A27" s="16">
        <v>26</v>
      </c>
      <c r="B27" s="59" t="s">
        <v>592</v>
      </c>
      <c r="C27" s="18" t="s">
        <v>152</v>
      </c>
      <c r="D27" s="128">
        <v>2</v>
      </c>
      <c r="E27" s="9" t="s">
        <v>641</v>
      </c>
      <c r="F27" s="8" t="s">
        <v>668</v>
      </c>
      <c r="G27" s="20" t="s">
        <v>51</v>
      </c>
      <c r="H27" s="63" t="str">
        <f>VLOOKUP(G27,審査員名簿!E$1:F$17,2)</f>
        <v>斉藤</v>
      </c>
      <c r="I27" s="11"/>
      <c r="J27" s="50">
        <v>26</v>
      </c>
    </row>
    <row r="28" spans="1:10" ht="24" customHeight="1" x14ac:dyDescent="0.2">
      <c r="A28" s="16">
        <v>27</v>
      </c>
      <c r="B28" s="59" t="s">
        <v>593</v>
      </c>
      <c r="C28" s="18" t="s">
        <v>102</v>
      </c>
      <c r="D28" s="128">
        <v>3</v>
      </c>
      <c r="E28" s="9" t="s">
        <v>642</v>
      </c>
      <c r="F28" s="8" t="s">
        <v>668</v>
      </c>
      <c r="G28" s="20" t="s">
        <v>52</v>
      </c>
      <c r="H28" s="63" t="str">
        <f>VLOOKUP(G28,審査員名簿!E$1:F$17,2)</f>
        <v>末次</v>
      </c>
      <c r="I28" s="12"/>
      <c r="J28" s="50">
        <v>27</v>
      </c>
    </row>
    <row r="29" spans="1:10" ht="24" customHeight="1" x14ac:dyDescent="0.2">
      <c r="A29" s="16">
        <v>28</v>
      </c>
      <c r="B29" s="59" t="s">
        <v>594</v>
      </c>
      <c r="C29" s="18" t="s">
        <v>88</v>
      </c>
      <c r="D29" s="128">
        <v>2</v>
      </c>
      <c r="E29" s="9" t="s">
        <v>643</v>
      </c>
      <c r="F29" s="8" t="s">
        <v>669</v>
      </c>
      <c r="G29" s="20" t="s">
        <v>52</v>
      </c>
      <c r="H29" s="63" t="str">
        <f>VLOOKUP(G29,審査員名簿!E$1:F$17,2)</f>
        <v>末次</v>
      </c>
      <c r="I29" s="11"/>
      <c r="J29" s="50">
        <v>28</v>
      </c>
    </row>
    <row r="30" spans="1:10" ht="24" customHeight="1" x14ac:dyDescent="0.2">
      <c r="A30" s="16">
        <v>29</v>
      </c>
      <c r="B30" s="59" t="s">
        <v>595</v>
      </c>
      <c r="C30" s="18" t="s">
        <v>80</v>
      </c>
      <c r="D30" s="128">
        <v>2</v>
      </c>
      <c r="E30" s="9" t="s">
        <v>644</v>
      </c>
      <c r="F30" s="8" t="s">
        <v>670</v>
      </c>
      <c r="G30" s="20" t="s">
        <v>52</v>
      </c>
      <c r="H30" s="63" t="str">
        <f>VLOOKUP(G30,審査員名簿!E$1:F$17,2)</f>
        <v>末次</v>
      </c>
      <c r="I30" s="11"/>
      <c r="J30" s="50">
        <v>29</v>
      </c>
    </row>
    <row r="31" spans="1:10" ht="24" customHeight="1" thickBot="1" x14ac:dyDescent="0.25">
      <c r="A31" s="17">
        <v>30</v>
      </c>
      <c r="B31" s="60" t="s">
        <v>596</v>
      </c>
      <c r="C31" s="19" t="s">
        <v>78</v>
      </c>
      <c r="D31" s="129">
        <v>3</v>
      </c>
      <c r="E31" s="14" t="s">
        <v>645</v>
      </c>
      <c r="F31" s="13" t="s">
        <v>670</v>
      </c>
      <c r="G31" s="23" t="s">
        <v>52</v>
      </c>
      <c r="H31" s="64" t="str">
        <f>VLOOKUP(G31,審査員名簿!E$1:F$17,2)</f>
        <v>末次</v>
      </c>
      <c r="I31" s="51"/>
      <c r="J31" s="52">
        <v>30</v>
      </c>
    </row>
    <row r="32" spans="1:10" ht="24" customHeight="1" x14ac:dyDescent="0.2">
      <c r="A32" s="16">
        <v>31</v>
      </c>
      <c r="B32" s="59" t="s">
        <v>597</v>
      </c>
      <c r="C32" s="18" t="s">
        <v>85</v>
      </c>
      <c r="D32" s="128">
        <v>3</v>
      </c>
      <c r="E32" s="9" t="s">
        <v>646</v>
      </c>
      <c r="F32" s="8" t="s">
        <v>670</v>
      </c>
      <c r="G32" s="20" t="s">
        <v>53</v>
      </c>
      <c r="H32" s="63" t="str">
        <f>VLOOKUP(G32,審査員名簿!E$1:F$17,2)</f>
        <v>五月女</v>
      </c>
      <c r="I32" s="11"/>
      <c r="J32" s="50">
        <v>31</v>
      </c>
    </row>
    <row r="33" spans="1:10" ht="24" customHeight="1" x14ac:dyDescent="0.2">
      <c r="A33" s="16">
        <v>32</v>
      </c>
      <c r="B33" s="59" t="s">
        <v>598</v>
      </c>
      <c r="C33" s="18" t="s">
        <v>75</v>
      </c>
      <c r="D33" s="128">
        <v>1</v>
      </c>
      <c r="E33" s="9" t="s">
        <v>647</v>
      </c>
      <c r="F33" s="8" t="s">
        <v>671</v>
      </c>
      <c r="G33" s="20" t="s">
        <v>53</v>
      </c>
      <c r="H33" s="63" t="str">
        <f>VLOOKUP(G33,審査員名簿!E$1:F$17,2)</f>
        <v>五月女</v>
      </c>
      <c r="I33" s="11"/>
      <c r="J33" s="50">
        <v>32</v>
      </c>
    </row>
    <row r="34" spans="1:10" ht="24" customHeight="1" x14ac:dyDescent="0.2">
      <c r="A34" s="16">
        <v>33</v>
      </c>
      <c r="B34" s="59" t="s">
        <v>599</v>
      </c>
      <c r="C34" s="18" t="s">
        <v>74</v>
      </c>
      <c r="D34" s="128">
        <v>2</v>
      </c>
      <c r="E34" s="9" t="s">
        <v>648</v>
      </c>
      <c r="F34" s="8" t="s">
        <v>670</v>
      </c>
      <c r="G34" s="20" t="s">
        <v>53</v>
      </c>
      <c r="H34" s="63" t="str">
        <f>VLOOKUP(G34,審査員名簿!E$1:F$17,2)</f>
        <v>五月女</v>
      </c>
      <c r="I34" s="11"/>
      <c r="J34" s="50">
        <v>33</v>
      </c>
    </row>
    <row r="35" spans="1:10" ht="24" customHeight="1" x14ac:dyDescent="0.2">
      <c r="A35" s="16">
        <v>34</v>
      </c>
      <c r="B35" s="59" t="s">
        <v>600</v>
      </c>
      <c r="C35" s="18" t="s">
        <v>98</v>
      </c>
      <c r="D35" s="128">
        <v>1</v>
      </c>
      <c r="E35" s="9" t="s">
        <v>649</v>
      </c>
      <c r="F35" s="8" t="s">
        <v>670</v>
      </c>
      <c r="G35" s="20" t="s">
        <v>54</v>
      </c>
      <c r="H35" s="63" t="str">
        <f>VLOOKUP(G35,審査員名簿!E$1:F$17,2)</f>
        <v>中井</v>
      </c>
      <c r="I35" s="11"/>
      <c r="J35" s="50">
        <v>34</v>
      </c>
    </row>
    <row r="36" spans="1:10" ht="24" customHeight="1" x14ac:dyDescent="0.2">
      <c r="A36" s="16">
        <v>35</v>
      </c>
      <c r="B36" s="59" t="s">
        <v>601</v>
      </c>
      <c r="C36" s="18" t="s">
        <v>169</v>
      </c>
      <c r="D36" s="128">
        <v>2</v>
      </c>
      <c r="E36" s="9" t="s">
        <v>650</v>
      </c>
      <c r="F36" s="8" t="s">
        <v>671</v>
      </c>
      <c r="G36" s="20" t="s">
        <v>54</v>
      </c>
      <c r="H36" s="63" t="str">
        <f>VLOOKUP(G36,審査員名簿!E$1:F$17,2)</f>
        <v>中井</v>
      </c>
      <c r="I36" s="11"/>
      <c r="J36" s="50">
        <v>35</v>
      </c>
    </row>
    <row r="37" spans="1:10" ht="24" customHeight="1" x14ac:dyDescent="0.2">
      <c r="A37" s="16">
        <v>36</v>
      </c>
      <c r="B37" s="59" t="s">
        <v>602</v>
      </c>
      <c r="C37" s="18" t="s">
        <v>87</v>
      </c>
      <c r="D37" s="128">
        <v>1</v>
      </c>
      <c r="E37" s="9" t="s">
        <v>651</v>
      </c>
      <c r="F37" s="8" t="s">
        <v>671</v>
      </c>
      <c r="G37" s="20" t="s">
        <v>54</v>
      </c>
      <c r="H37" s="63" t="str">
        <f>VLOOKUP(G37,審査員名簿!E$1:F$17,2)</f>
        <v>中井</v>
      </c>
      <c r="I37" s="11"/>
      <c r="J37" s="50">
        <v>36</v>
      </c>
    </row>
    <row r="38" spans="1:10" ht="24" customHeight="1" x14ac:dyDescent="0.2">
      <c r="A38" s="16">
        <v>37</v>
      </c>
      <c r="B38" s="59" t="s">
        <v>603</v>
      </c>
      <c r="C38" s="18" t="s">
        <v>571</v>
      </c>
      <c r="D38" s="128">
        <v>2</v>
      </c>
      <c r="E38" s="8" t="s">
        <v>652</v>
      </c>
      <c r="F38" s="8" t="s">
        <v>670</v>
      </c>
      <c r="G38" s="20" t="s">
        <v>54</v>
      </c>
      <c r="H38" s="63" t="str">
        <f>VLOOKUP(G38,審査員名簿!E$1:F$17,2)</f>
        <v>中井</v>
      </c>
      <c r="I38" s="11"/>
      <c r="J38" s="50">
        <v>37</v>
      </c>
    </row>
    <row r="39" spans="1:10" ht="24" customHeight="1" x14ac:dyDescent="0.2">
      <c r="A39" s="16">
        <v>38</v>
      </c>
      <c r="B39" s="59" t="s">
        <v>604</v>
      </c>
      <c r="C39" s="18" t="s">
        <v>171</v>
      </c>
      <c r="D39" s="128">
        <v>2</v>
      </c>
      <c r="E39" s="8" t="s">
        <v>653</v>
      </c>
      <c r="F39" s="8" t="s">
        <v>671</v>
      </c>
      <c r="G39" s="20" t="s">
        <v>55</v>
      </c>
      <c r="H39" s="63" t="str">
        <f>VLOOKUP(G39,審査員名簿!E$1:F$17,2)</f>
        <v>永海</v>
      </c>
      <c r="I39" s="11"/>
      <c r="J39" s="50">
        <v>38</v>
      </c>
    </row>
    <row r="40" spans="1:10" ht="24" customHeight="1" x14ac:dyDescent="0.2">
      <c r="A40" s="16">
        <v>39</v>
      </c>
      <c r="B40" s="59" t="s">
        <v>605</v>
      </c>
      <c r="C40" s="18" t="s">
        <v>81</v>
      </c>
      <c r="D40" s="128">
        <v>1</v>
      </c>
      <c r="E40" s="8" t="s">
        <v>654</v>
      </c>
      <c r="F40" s="8" t="s">
        <v>670</v>
      </c>
      <c r="G40" s="20" t="s">
        <v>55</v>
      </c>
      <c r="H40" s="63" t="str">
        <f>VLOOKUP(G40,審査員名簿!E$1:F$17,2)</f>
        <v>永海</v>
      </c>
      <c r="I40" s="11"/>
      <c r="J40" s="50">
        <v>39</v>
      </c>
    </row>
    <row r="41" spans="1:10" ht="24" customHeight="1" thickBot="1" x14ac:dyDescent="0.25">
      <c r="A41" s="16">
        <v>40</v>
      </c>
      <c r="B41" s="59" t="s">
        <v>606</v>
      </c>
      <c r="C41" s="18" t="s">
        <v>69</v>
      </c>
      <c r="D41" s="18">
        <v>1</v>
      </c>
      <c r="E41" s="8" t="s">
        <v>655</v>
      </c>
      <c r="F41" s="8" t="s">
        <v>671</v>
      </c>
      <c r="G41" s="20" t="s">
        <v>55</v>
      </c>
      <c r="H41" s="63" t="str">
        <f>VLOOKUP(G41,審査員名簿!E$1:F$17,2)</f>
        <v>永海</v>
      </c>
      <c r="I41" s="11"/>
      <c r="J41" s="50">
        <v>40</v>
      </c>
    </row>
    <row r="42" spans="1:10" ht="24" customHeight="1" x14ac:dyDescent="0.2">
      <c r="A42" s="40">
        <v>41</v>
      </c>
      <c r="B42" s="58" t="s">
        <v>607</v>
      </c>
      <c r="C42" s="42" t="s">
        <v>126</v>
      </c>
      <c r="D42" s="42">
        <v>3</v>
      </c>
      <c r="E42" s="43" t="s">
        <v>656</v>
      </c>
      <c r="F42" s="41" t="s">
        <v>670</v>
      </c>
      <c r="G42" s="45" t="s">
        <v>55</v>
      </c>
      <c r="H42" s="62" t="str">
        <f>VLOOKUP(G42,審査員名簿!E$1:F$17,2)</f>
        <v>永海</v>
      </c>
      <c r="I42" s="48"/>
      <c r="J42" s="49">
        <v>41</v>
      </c>
    </row>
    <row r="43" spans="1:10" ht="24" customHeight="1" x14ac:dyDescent="0.2">
      <c r="A43" s="16">
        <v>42</v>
      </c>
      <c r="B43" s="59" t="s">
        <v>608</v>
      </c>
      <c r="C43" s="18" t="s">
        <v>99</v>
      </c>
      <c r="D43" s="18">
        <v>1</v>
      </c>
      <c r="E43" s="9" t="s">
        <v>657</v>
      </c>
      <c r="F43" s="8" t="s">
        <v>670</v>
      </c>
      <c r="G43" s="20" t="s">
        <v>56</v>
      </c>
      <c r="H43" s="63" t="str">
        <f>VLOOKUP(G43,審査員名簿!E$1:F$17,2)</f>
        <v>村山</v>
      </c>
      <c r="I43" s="11"/>
      <c r="J43" s="50">
        <v>42</v>
      </c>
    </row>
    <row r="44" spans="1:10" ht="24" customHeight="1" x14ac:dyDescent="0.2">
      <c r="A44" s="16">
        <v>43</v>
      </c>
      <c r="B44" s="59" t="s">
        <v>609</v>
      </c>
      <c r="C44" s="18" t="s">
        <v>96</v>
      </c>
      <c r="D44" s="18">
        <v>3</v>
      </c>
      <c r="E44" s="9" t="s">
        <v>658</v>
      </c>
      <c r="F44" s="8" t="s">
        <v>669</v>
      </c>
      <c r="G44" s="20" t="s">
        <v>56</v>
      </c>
      <c r="H44" s="63" t="str">
        <f>VLOOKUP(G44,審査員名簿!E$1:F$17,2)</f>
        <v>村山</v>
      </c>
      <c r="I44" s="12"/>
      <c r="J44" s="50">
        <v>43</v>
      </c>
    </row>
    <row r="45" spans="1:10" ht="24" customHeight="1" x14ac:dyDescent="0.2">
      <c r="A45" s="16">
        <v>44</v>
      </c>
      <c r="B45" s="59" t="s">
        <v>610</v>
      </c>
      <c r="C45" s="18" t="s">
        <v>100</v>
      </c>
      <c r="D45" s="18">
        <v>3</v>
      </c>
      <c r="E45" s="9" t="s">
        <v>659</v>
      </c>
      <c r="F45" s="8" t="s">
        <v>671</v>
      </c>
      <c r="G45" s="20" t="s">
        <v>56</v>
      </c>
      <c r="H45" s="63" t="str">
        <f>VLOOKUP(G45,審査員名簿!E$1:F$17,2)</f>
        <v>村山</v>
      </c>
      <c r="I45" s="11"/>
      <c r="J45" s="50">
        <v>44</v>
      </c>
    </row>
    <row r="46" spans="1:10" ht="24" customHeight="1" x14ac:dyDescent="0.2">
      <c r="A46" s="16">
        <v>45</v>
      </c>
      <c r="B46" s="59" t="s">
        <v>611</v>
      </c>
      <c r="C46" s="18" t="s">
        <v>93</v>
      </c>
      <c r="D46" s="18">
        <v>1</v>
      </c>
      <c r="E46" s="9" t="s">
        <v>660</v>
      </c>
      <c r="F46" s="8" t="s">
        <v>669</v>
      </c>
      <c r="G46" s="20" t="s">
        <v>56</v>
      </c>
      <c r="H46" s="63" t="str">
        <f>VLOOKUP(G46,審査員名簿!E$1:F$17,2)</f>
        <v>村山</v>
      </c>
      <c r="I46" s="11"/>
      <c r="J46" s="50">
        <v>45</v>
      </c>
    </row>
    <row r="47" spans="1:10" ht="24" customHeight="1" x14ac:dyDescent="0.2">
      <c r="A47" s="16">
        <v>46</v>
      </c>
      <c r="B47" s="59" t="s">
        <v>612</v>
      </c>
      <c r="C47" s="18" t="s">
        <v>83</v>
      </c>
      <c r="D47" s="18">
        <v>2</v>
      </c>
      <c r="E47" s="9" t="s">
        <v>661</v>
      </c>
      <c r="F47" s="8" t="s">
        <v>670</v>
      </c>
      <c r="G47" s="20" t="s">
        <v>57</v>
      </c>
      <c r="H47" s="63" t="str">
        <f>VLOOKUP(G47,審査員名簿!E$1:F$17,2)</f>
        <v>吉川</v>
      </c>
      <c r="I47" s="11"/>
      <c r="J47" s="50">
        <v>46</v>
      </c>
    </row>
    <row r="48" spans="1:10" ht="24" customHeight="1" x14ac:dyDescent="0.2">
      <c r="A48" s="16">
        <v>47</v>
      </c>
      <c r="B48" s="59" t="s">
        <v>613</v>
      </c>
      <c r="C48" s="18" t="s">
        <v>95</v>
      </c>
      <c r="D48" s="18">
        <v>1</v>
      </c>
      <c r="E48" s="9" t="s">
        <v>662</v>
      </c>
      <c r="F48" s="8" t="s">
        <v>670</v>
      </c>
      <c r="G48" s="20" t="s">
        <v>57</v>
      </c>
      <c r="H48" s="63" t="str">
        <f>VLOOKUP(G48,審査員名簿!E$1:F$17,2)</f>
        <v>吉川</v>
      </c>
      <c r="I48" s="12"/>
      <c r="J48" s="50">
        <v>47</v>
      </c>
    </row>
    <row r="49" spans="1:10" ht="24" customHeight="1" x14ac:dyDescent="0.2">
      <c r="A49" s="16">
        <v>48</v>
      </c>
      <c r="B49" s="59" t="s">
        <v>614</v>
      </c>
      <c r="C49" s="18" t="s">
        <v>95</v>
      </c>
      <c r="D49" s="18">
        <v>2</v>
      </c>
      <c r="E49" s="9" t="s">
        <v>663</v>
      </c>
      <c r="F49" s="8" t="s">
        <v>671</v>
      </c>
      <c r="G49" s="20" t="s">
        <v>57</v>
      </c>
      <c r="H49" s="63" t="str">
        <f>VLOOKUP(G49,審査員名簿!E$1:F$17,2)</f>
        <v>吉川</v>
      </c>
      <c r="I49" s="11"/>
      <c r="J49" s="50">
        <v>48</v>
      </c>
    </row>
    <row r="50" spans="1:10" ht="24" customHeight="1" x14ac:dyDescent="0.2">
      <c r="A50" s="16">
        <v>49</v>
      </c>
      <c r="B50" s="59" t="s">
        <v>615</v>
      </c>
      <c r="C50" s="18" t="s">
        <v>77</v>
      </c>
      <c r="D50" s="18">
        <v>3</v>
      </c>
      <c r="E50" s="9" t="s">
        <v>664</v>
      </c>
      <c r="F50" s="8" t="s">
        <v>671</v>
      </c>
      <c r="G50" s="20" t="s">
        <v>58</v>
      </c>
      <c r="H50" s="63" t="str">
        <f>VLOOKUP(G50,審査員名簿!E$1:F$17,2)</f>
        <v>渡辺</v>
      </c>
      <c r="I50" s="11"/>
      <c r="J50" s="50">
        <v>49</v>
      </c>
    </row>
    <row r="51" spans="1:10" ht="24" customHeight="1" thickBot="1" x14ac:dyDescent="0.25">
      <c r="A51" s="17">
        <v>50</v>
      </c>
      <c r="B51" s="60" t="s">
        <v>616</v>
      </c>
      <c r="C51" s="19" t="s">
        <v>104</v>
      </c>
      <c r="D51" s="19">
        <v>3</v>
      </c>
      <c r="E51" s="14" t="s">
        <v>665</v>
      </c>
      <c r="F51" s="13" t="s">
        <v>669</v>
      </c>
      <c r="G51" s="23" t="s">
        <v>58</v>
      </c>
      <c r="H51" s="64" t="str">
        <f>VLOOKUP(G51,審査員名簿!E$1:F$17,2)</f>
        <v>渡辺</v>
      </c>
      <c r="I51" s="51"/>
      <c r="J51" s="52">
        <v>50</v>
      </c>
    </row>
    <row r="52" spans="1:10" ht="24" customHeight="1" x14ac:dyDescent="0.2">
      <c r="A52" s="16">
        <v>51</v>
      </c>
      <c r="B52" s="59" t="s">
        <v>617</v>
      </c>
      <c r="C52" s="18" t="s">
        <v>165</v>
      </c>
      <c r="D52" s="18">
        <v>3</v>
      </c>
      <c r="E52" s="9" t="s">
        <v>666</v>
      </c>
      <c r="F52" s="8" t="s">
        <v>670</v>
      </c>
      <c r="G52" s="20" t="s">
        <v>58</v>
      </c>
      <c r="H52" s="63" t="str">
        <f>VLOOKUP(G52,審査員名簿!E$1:F$17,2)</f>
        <v>渡辺</v>
      </c>
      <c r="I52" s="11"/>
      <c r="J52" s="50">
        <v>51</v>
      </c>
    </row>
  </sheetData>
  <phoneticPr fontId="1"/>
  <printOptions horizontalCentered="1"/>
  <pageMargins left="0.39370078740157483" right="0.39370078740157483" top="0.98425196850393704" bottom="0.59055118110236227" header="0.59055118110236227" footer="0.59055118110236227"/>
  <pageSetup paperSize="8" scale="89" orientation="portrait" r:id="rId1"/>
  <headerFooter>
    <oddHeader>&amp;L&amp;28課題読書&amp;C&amp;20第66回青少年読書感想文全国コンクール&amp;24【中学校の部】&amp;20審査分担案&amp;R&amp;D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46"/>
  <sheetViews>
    <sheetView zoomScale="70" zoomScaleNormal="70" workbookViewId="0">
      <selection activeCell="I42" sqref="I42"/>
    </sheetView>
  </sheetViews>
  <sheetFormatPr defaultRowHeight="13" x14ac:dyDescent="0.2"/>
  <cols>
    <col min="1" max="1" width="6.08984375" style="1" customWidth="1"/>
    <col min="2" max="2" width="13.90625" customWidth="1"/>
    <col min="3" max="3" width="7.08984375" customWidth="1"/>
    <col min="4" max="9" width="8.6328125" customWidth="1"/>
    <col min="10" max="10" width="6.6328125" customWidth="1"/>
    <col min="11" max="11" width="4.08984375" customWidth="1"/>
    <col min="12" max="15" width="8.6328125" customWidth="1"/>
    <col min="16" max="16" width="6" customWidth="1"/>
    <col min="17" max="17" width="4" customWidth="1"/>
    <col min="19" max="38" width="3.7265625" customWidth="1"/>
  </cols>
  <sheetData>
    <row r="1" spans="1:31" ht="17.25" customHeight="1" thickBot="1" x14ac:dyDescent="0.25">
      <c r="A1" s="156"/>
      <c r="B1" s="156" t="s">
        <v>63</v>
      </c>
      <c r="C1" s="162" t="s">
        <v>64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31" s="1" customFormat="1" ht="17.25" customHeight="1" thickBot="1" x14ac:dyDescent="0.25">
      <c r="A2" s="158"/>
      <c r="B2" s="157"/>
      <c r="C2" s="139" t="s">
        <v>65</v>
      </c>
      <c r="D2" s="140"/>
      <c r="E2" s="140"/>
      <c r="F2" s="140"/>
      <c r="G2" s="140"/>
      <c r="H2" s="140"/>
      <c r="I2" s="140"/>
      <c r="J2" s="140"/>
      <c r="K2" s="141"/>
      <c r="L2" s="139" t="s">
        <v>66</v>
      </c>
      <c r="M2" s="140"/>
      <c r="N2" s="140"/>
      <c r="O2" s="140"/>
      <c r="P2" s="140"/>
      <c r="Q2" s="141"/>
    </row>
    <row r="3" spans="1:31" ht="22" customHeight="1" thickBot="1" x14ac:dyDescent="0.25">
      <c r="A3" s="142" t="s">
        <v>45</v>
      </c>
      <c r="B3" s="142" t="str">
        <f>VLOOKUP(A3,審査員名簿!$E$2:$F$17,2)</f>
        <v>井上</v>
      </c>
      <c r="C3" s="6" t="s">
        <v>59</v>
      </c>
      <c r="D3" s="80">
        <v>2</v>
      </c>
      <c r="E3" s="80">
        <v>3</v>
      </c>
      <c r="F3" s="80">
        <v>4</v>
      </c>
      <c r="G3" s="80">
        <v>41</v>
      </c>
      <c r="H3" s="80"/>
      <c r="I3" s="80"/>
      <c r="J3" s="84" t="s">
        <v>62</v>
      </c>
      <c r="K3" s="85">
        <f>COUNT(D3:I3)</f>
        <v>4</v>
      </c>
      <c r="L3" s="56">
        <v>1</v>
      </c>
      <c r="M3" s="3">
        <v>2</v>
      </c>
      <c r="N3" s="3">
        <v>3</v>
      </c>
      <c r="O3" s="3">
        <v>4</v>
      </c>
      <c r="P3" s="4" t="s">
        <v>62</v>
      </c>
      <c r="Q3" s="5">
        <f t="shared" ref="Q3" si="0">COUNT(L3:O3)</f>
        <v>4</v>
      </c>
    </row>
    <row r="4" spans="1:31" ht="22" customHeight="1" thickBot="1" x14ac:dyDescent="0.25">
      <c r="A4" s="143"/>
      <c r="B4" s="143"/>
      <c r="C4" s="7" t="s">
        <v>60</v>
      </c>
      <c r="D4" s="119">
        <v>0</v>
      </c>
      <c r="E4" s="86">
        <v>0</v>
      </c>
      <c r="F4" s="86">
        <v>0</v>
      </c>
      <c r="G4" s="86">
        <v>73</v>
      </c>
      <c r="H4" s="86"/>
      <c r="I4" s="86"/>
      <c r="J4" s="87" t="s">
        <v>61</v>
      </c>
      <c r="K4" s="88">
        <f>SUM(D4:I4)</f>
        <v>73</v>
      </c>
      <c r="L4" s="150"/>
      <c r="M4" s="151"/>
      <c r="N4" s="151"/>
      <c r="O4" s="151"/>
      <c r="P4" s="151"/>
      <c r="Q4" s="15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2" customHeight="1" thickBot="1" x14ac:dyDescent="0.25">
      <c r="A5" s="144"/>
      <c r="B5" s="144"/>
      <c r="C5" s="55" t="s">
        <v>44</v>
      </c>
      <c r="D5" s="148"/>
      <c r="E5" s="148"/>
      <c r="F5" s="148"/>
      <c r="G5" s="148"/>
      <c r="H5" s="148"/>
      <c r="I5" s="148"/>
      <c r="J5" s="148"/>
      <c r="K5" s="149"/>
      <c r="L5" s="153"/>
      <c r="M5" s="154"/>
      <c r="N5" s="154"/>
      <c r="O5" s="154"/>
      <c r="P5" s="154"/>
      <c r="Q5" s="155"/>
    </row>
    <row r="6" spans="1:31" ht="22" customHeight="1" thickBot="1" x14ac:dyDescent="0.25">
      <c r="A6" s="159" t="s">
        <v>46</v>
      </c>
      <c r="B6" s="142" t="str">
        <f>VLOOKUP(A6,審査員名簿!$E$2:$F$17,2)</f>
        <v>宇佐美</v>
      </c>
      <c r="C6" s="6" t="s">
        <v>59</v>
      </c>
      <c r="D6" s="80">
        <v>5</v>
      </c>
      <c r="E6" s="80">
        <v>9</v>
      </c>
      <c r="F6" s="106">
        <v>32</v>
      </c>
      <c r="G6" s="80">
        <v>35</v>
      </c>
      <c r="H6" s="106">
        <v>49</v>
      </c>
      <c r="I6" s="80"/>
      <c r="J6" s="84" t="s">
        <v>62</v>
      </c>
      <c r="K6" s="85">
        <f>COUNT(D6:I6)</f>
        <v>5</v>
      </c>
      <c r="L6" s="56">
        <v>5</v>
      </c>
      <c r="M6" s="3">
        <v>6</v>
      </c>
      <c r="N6" s="3">
        <v>7</v>
      </c>
      <c r="O6" s="3">
        <v>8</v>
      </c>
      <c r="P6" s="4" t="s">
        <v>62</v>
      </c>
      <c r="Q6" s="5">
        <f t="shared" ref="Q6" si="1">COUNT(L6:O6)</f>
        <v>4</v>
      </c>
    </row>
    <row r="7" spans="1:31" ht="22" customHeight="1" thickBot="1" x14ac:dyDescent="0.25">
      <c r="A7" s="160"/>
      <c r="B7" s="143"/>
      <c r="C7" s="7" t="s">
        <v>60</v>
      </c>
      <c r="D7" s="119">
        <v>0</v>
      </c>
      <c r="E7" s="86">
        <v>8</v>
      </c>
      <c r="F7" s="86">
        <v>59</v>
      </c>
      <c r="G7" s="86">
        <v>1</v>
      </c>
      <c r="H7" s="86"/>
      <c r="I7" s="86"/>
      <c r="J7" s="87" t="s">
        <v>61</v>
      </c>
      <c r="K7" s="88">
        <f>SUM(D7:I7)</f>
        <v>68</v>
      </c>
      <c r="L7" s="150"/>
      <c r="M7" s="151"/>
      <c r="N7" s="151"/>
      <c r="O7" s="151"/>
      <c r="P7" s="151"/>
      <c r="Q7" s="152"/>
    </row>
    <row r="8" spans="1:31" ht="22" customHeight="1" thickBot="1" x14ac:dyDescent="0.25">
      <c r="A8" s="161"/>
      <c r="B8" s="144"/>
      <c r="C8" s="55" t="s">
        <v>44</v>
      </c>
      <c r="D8" s="164" t="s">
        <v>868</v>
      </c>
      <c r="E8" s="164"/>
      <c r="F8" s="164"/>
      <c r="G8" s="164"/>
      <c r="H8" s="164"/>
      <c r="I8" s="164"/>
      <c r="J8" s="164"/>
      <c r="K8" s="165"/>
      <c r="L8" s="153"/>
      <c r="M8" s="154"/>
      <c r="N8" s="154"/>
      <c r="O8" s="154"/>
      <c r="P8" s="154"/>
      <c r="Q8" s="155"/>
    </row>
    <row r="9" spans="1:31" ht="22" customHeight="1" thickBot="1" x14ac:dyDescent="0.25">
      <c r="A9" s="159" t="s">
        <v>47</v>
      </c>
      <c r="B9" s="142" t="str">
        <f>VLOOKUP(A9,審査員名簿!$E$2:$F$17,2)</f>
        <v>勝田</v>
      </c>
      <c r="C9" s="6" t="s">
        <v>59</v>
      </c>
      <c r="D9" s="80">
        <v>10</v>
      </c>
      <c r="E9" s="80">
        <v>11</v>
      </c>
      <c r="F9" s="80">
        <v>14</v>
      </c>
      <c r="G9" s="106">
        <v>32</v>
      </c>
      <c r="H9" s="106">
        <v>39</v>
      </c>
      <c r="I9" s="80"/>
      <c r="J9" s="84" t="s">
        <v>62</v>
      </c>
      <c r="K9" s="85">
        <f>COUNT(D9:I9)</f>
        <v>5</v>
      </c>
      <c r="L9" s="56">
        <v>9</v>
      </c>
      <c r="M9" s="3">
        <v>10</v>
      </c>
      <c r="N9" s="3">
        <v>11</v>
      </c>
      <c r="O9" s="3">
        <v>12</v>
      </c>
      <c r="P9" s="4" t="s">
        <v>62</v>
      </c>
      <c r="Q9" s="5">
        <f t="shared" ref="Q9" si="2">COUNT(L9:O9)</f>
        <v>4</v>
      </c>
    </row>
    <row r="10" spans="1:31" ht="22" customHeight="1" thickBot="1" x14ac:dyDescent="0.25">
      <c r="A10" s="160"/>
      <c r="B10" s="143"/>
      <c r="C10" s="7" t="s">
        <v>60</v>
      </c>
      <c r="D10" s="119">
        <v>10</v>
      </c>
      <c r="E10" s="86">
        <v>0</v>
      </c>
      <c r="F10" s="86">
        <v>0</v>
      </c>
      <c r="G10" s="86">
        <v>59</v>
      </c>
      <c r="H10" s="86"/>
      <c r="I10" s="86"/>
      <c r="J10" s="87" t="s">
        <v>61</v>
      </c>
      <c r="K10" s="88">
        <f>SUM(D10:I10)</f>
        <v>69</v>
      </c>
      <c r="L10" s="150"/>
      <c r="M10" s="151"/>
      <c r="N10" s="151"/>
      <c r="O10" s="151"/>
      <c r="P10" s="151"/>
      <c r="Q10" s="152"/>
    </row>
    <row r="11" spans="1:31" ht="22" customHeight="1" thickBot="1" x14ac:dyDescent="0.25">
      <c r="A11" s="161"/>
      <c r="B11" s="144"/>
      <c r="C11" s="55" t="s">
        <v>44</v>
      </c>
      <c r="D11" s="164" t="s">
        <v>868</v>
      </c>
      <c r="E11" s="164"/>
      <c r="F11" s="164"/>
      <c r="G11" s="164"/>
      <c r="H11" s="164"/>
      <c r="I11" s="164"/>
      <c r="J11" s="164"/>
      <c r="K11" s="165"/>
      <c r="L11" s="153"/>
      <c r="M11" s="154"/>
      <c r="N11" s="154"/>
      <c r="O11" s="154"/>
      <c r="P11" s="154"/>
      <c r="Q11" s="155"/>
    </row>
    <row r="12" spans="1:31" ht="22" customHeight="1" thickBot="1" x14ac:dyDescent="0.25">
      <c r="A12" s="159" t="s">
        <v>48</v>
      </c>
      <c r="B12" s="142" t="str">
        <f>VLOOKUP(A12,審査員名簿!$E$2:$F$17,2)</f>
        <v>北爪</v>
      </c>
      <c r="C12" s="6" t="s">
        <v>59</v>
      </c>
      <c r="D12" s="80">
        <v>13</v>
      </c>
      <c r="E12" s="80">
        <v>16</v>
      </c>
      <c r="F12" s="80">
        <v>19</v>
      </c>
      <c r="G12" s="106">
        <v>32</v>
      </c>
      <c r="H12" s="106">
        <v>39</v>
      </c>
      <c r="I12" s="80"/>
      <c r="J12" s="84" t="s">
        <v>62</v>
      </c>
      <c r="K12" s="85">
        <f>COUNT(D12:I12)</f>
        <v>5</v>
      </c>
      <c r="L12" s="56">
        <v>13</v>
      </c>
      <c r="M12" s="3">
        <v>14</v>
      </c>
      <c r="N12" s="3">
        <v>15</v>
      </c>
      <c r="O12" s="3">
        <v>16</v>
      </c>
      <c r="P12" s="4" t="s">
        <v>62</v>
      </c>
      <c r="Q12" s="5">
        <f t="shared" ref="Q12" si="3">COUNT(L12:O12)</f>
        <v>4</v>
      </c>
    </row>
    <row r="13" spans="1:31" ht="22" customHeight="1" thickBot="1" x14ac:dyDescent="0.25">
      <c r="A13" s="160"/>
      <c r="B13" s="143"/>
      <c r="C13" s="7" t="s">
        <v>60</v>
      </c>
      <c r="D13" s="119">
        <v>15</v>
      </c>
      <c r="E13" s="86">
        <v>0</v>
      </c>
      <c r="F13" s="86">
        <v>0</v>
      </c>
      <c r="G13" s="86">
        <v>59</v>
      </c>
      <c r="H13" s="86"/>
      <c r="I13" s="86"/>
      <c r="J13" s="87" t="s">
        <v>61</v>
      </c>
      <c r="K13" s="88">
        <f>SUM(D13:I13)</f>
        <v>74</v>
      </c>
      <c r="L13" s="150"/>
      <c r="M13" s="151"/>
      <c r="N13" s="151"/>
      <c r="O13" s="151"/>
      <c r="P13" s="151"/>
      <c r="Q13" s="152"/>
    </row>
    <row r="14" spans="1:31" ht="22" customHeight="1" thickBot="1" x14ac:dyDescent="0.25">
      <c r="A14" s="161"/>
      <c r="B14" s="144"/>
      <c r="C14" s="55" t="s">
        <v>44</v>
      </c>
      <c r="D14" s="164" t="s">
        <v>868</v>
      </c>
      <c r="E14" s="164"/>
      <c r="F14" s="164"/>
      <c r="G14" s="164"/>
      <c r="H14" s="164"/>
      <c r="I14" s="164"/>
      <c r="J14" s="164"/>
      <c r="K14" s="165"/>
      <c r="L14" s="153"/>
      <c r="M14" s="154"/>
      <c r="N14" s="154"/>
      <c r="O14" s="154"/>
      <c r="P14" s="154"/>
      <c r="Q14" s="155"/>
    </row>
    <row r="15" spans="1:31" ht="22" customHeight="1" thickBot="1" x14ac:dyDescent="0.25">
      <c r="A15" s="159" t="s">
        <v>50</v>
      </c>
      <c r="B15" s="142" t="str">
        <f>VLOOKUP(A15,審査員名簿!$E$2:$F$17,2)</f>
        <v>小林</v>
      </c>
      <c r="C15" s="6" t="s">
        <v>59</v>
      </c>
      <c r="D15" s="80">
        <v>7</v>
      </c>
      <c r="E15" s="80">
        <v>18</v>
      </c>
      <c r="F15" s="80">
        <v>21</v>
      </c>
      <c r="G15" s="80">
        <v>23</v>
      </c>
      <c r="H15" s="80">
        <v>43</v>
      </c>
      <c r="I15" s="80"/>
      <c r="J15" s="84" t="s">
        <v>62</v>
      </c>
      <c r="K15" s="85">
        <f>COUNT(D15:I15)</f>
        <v>5</v>
      </c>
      <c r="L15" s="56">
        <v>17</v>
      </c>
      <c r="M15" s="3">
        <v>18</v>
      </c>
      <c r="N15" s="3">
        <v>19</v>
      </c>
      <c r="O15" s="3">
        <v>20</v>
      </c>
      <c r="P15" s="4" t="s">
        <v>62</v>
      </c>
      <c r="Q15" s="5">
        <f t="shared" ref="Q15" si="4">COUNT(L15:O15)</f>
        <v>4</v>
      </c>
    </row>
    <row r="16" spans="1:31" ht="22" customHeight="1" thickBot="1" x14ac:dyDescent="0.25">
      <c r="A16" s="160"/>
      <c r="B16" s="143"/>
      <c r="C16" s="7" t="s">
        <v>60</v>
      </c>
      <c r="D16" s="86">
        <v>50</v>
      </c>
      <c r="E16" s="86">
        <v>1</v>
      </c>
      <c r="F16" s="86">
        <v>0</v>
      </c>
      <c r="G16" s="86">
        <v>0</v>
      </c>
      <c r="H16" s="86">
        <v>16</v>
      </c>
      <c r="I16" s="86"/>
      <c r="J16" s="87" t="s">
        <v>61</v>
      </c>
      <c r="K16" s="88">
        <f>SUM(D16:I16)</f>
        <v>67</v>
      </c>
      <c r="L16" s="150"/>
      <c r="M16" s="151"/>
      <c r="N16" s="151"/>
      <c r="O16" s="151"/>
      <c r="P16" s="151"/>
      <c r="Q16" s="152"/>
    </row>
    <row r="17" spans="1:17" ht="22" customHeight="1" thickBot="1" x14ac:dyDescent="0.25">
      <c r="A17" s="161"/>
      <c r="B17" s="144"/>
      <c r="C17" s="55" t="s">
        <v>44</v>
      </c>
      <c r="D17" s="145" t="s">
        <v>869</v>
      </c>
      <c r="E17" s="146"/>
      <c r="F17" s="146"/>
      <c r="G17" s="146"/>
      <c r="H17" s="146"/>
      <c r="I17" s="146"/>
      <c r="J17" s="146"/>
      <c r="K17" s="147"/>
      <c r="L17" s="153"/>
      <c r="M17" s="154"/>
      <c r="N17" s="154"/>
      <c r="O17" s="154"/>
      <c r="P17" s="154"/>
      <c r="Q17" s="155"/>
    </row>
    <row r="18" spans="1:17" s="1" customFormat="1" ht="22" customHeight="1" thickBot="1" x14ac:dyDescent="0.25">
      <c r="A18" s="142" t="s">
        <v>49</v>
      </c>
      <c r="B18" s="142" t="str">
        <f>VLOOKUP(A18,審査員名簿!$E$2:$F$17,2)</f>
        <v>小日向</v>
      </c>
      <c r="C18" s="6" t="s">
        <v>59</v>
      </c>
      <c r="D18" s="80">
        <v>24</v>
      </c>
      <c r="E18" s="80">
        <v>25</v>
      </c>
      <c r="F18" s="80">
        <v>28</v>
      </c>
      <c r="G18" s="106">
        <v>50</v>
      </c>
      <c r="H18" s="80"/>
      <c r="I18" s="80"/>
      <c r="J18" s="84" t="s">
        <v>62</v>
      </c>
      <c r="K18" s="85">
        <f>COUNT(D18:I18)</f>
        <v>4</v>
      </c>
      <c r="L18" s="56">
        <v>21</v>
      </c>
      <c r="M18" s="3">
        <v>22</v>
      </c>
      <c r="N18" s="3">
        <v>23</v>
      </c>
      <c r="O18" s="3"/>
      <c r="P18" s="4" t="s">
        <v>62</v>
      </c>
      <c r="Q18" s="5">
        <f t="shared" ref="Q18" si="5">COUNT(L18:O18)</f>
        <v>3</v>
      </c>
    </row>
    <row r="19" spans="1:17" s="1" customFormat="1" ht="22" customHeight="1" thickBot="1" x14ac:dyDescent="0.25">
      <c r="A19" s="143"/>
      <c r="B19" s="143"/>
      <c r="C19" s="7" t="s">
        <v>60</v>
      </c>
      <c r="D19" s="166">
        <v>0</v>
      </c>
      <c r="E19" s="166">
        <v>0</v>
      </c>
      <c r="F19" s="166">
        <v>0</v>
      </c>
      <c r="G19" s="86">
        <v>71</v>
      </c>
      <c r="H19" s="86"/>
      <c r="I19" s="86"/>
      <c r="J19" s="87" t="s">
        <v>61</v>
      </c>
      <c r="K19" s="88">
        <f>SUM(D19:I19)</f>
        <v>71</v>
      </c>
      <c r="L19" s="150"/>
      <c r="M19" s="151"/>
      <c r="N19" s="151"/>
      <c r="O19" s="151"/>
      <c r="P19" s="151"/>
      <c r="Q19" s="152"/>
    </row>
    <row r="20" spans="1:17" s="1" customFormat="1" ht="22" customHeight="1" thickBot="1" x14ac:dyDescent="0.25">
      <c r="A20" s="144"/>
      <c r="B20" s="144"/>
      <c r="C20" s="55" t="s">
        <v>44</v>
      </c>
      <c r="D20" s="145" t="s">
        <v>869</v>
      </c>
      <c r="E20" s="146"/>
      <c r="F20" s="146"/>
      <c r="G20" s="146"/>
      <c r="H20" s="146"/>
      <c r="I20" s="146"/>
      <c r="J20" s="146"/>
      <c r="K20" s="147"/>
      <c r="L20" s="153"/>
      <c r="M20" s="154"/>
      <c r="N20" s="154"/>
      <c r="O20" s="154"/>
      <c r="P20" s="154"/>
      <c r="Q20" s="155"/>
    </row>
    <row r="21" spans="1:17" s="1" customFormat="1" ht="22" customHeight="1" thickBot="1" x14ac:dyDescent="0.25">
      <c r="A21" s="142" t="s">
        <v>51</v>
      </c>
      <c r="B21" s="142" t="str">
        <f>VLOOKUP(A21,審査員名簿!$E$2:$F$17,2)</f>
        <v>斉藤</v>
      </c>
      <c r="C21" s="6" t="s">
        <v>59</v>
      </c>
      <c r="D21" s="80">
        <v>29</v>
      </c>
      <c r="E21" s="80">
        <v>31</v>
      </c>
      <c r="F21" s="80">
        <v>36</v>
      </c>
      <c r="G21" s="106">
        <v>50</v>
      </c>
      <c r="H21" s="80"/>
      <c r="I21" s="80"/>
      <c r="J21" s="84" t="s">
        <v>62</v>
      </c>
      <c r="K21" s="85">
        <f>COUNT(D21:I21)</f>
        <v>4</v>
      </c>
      <c r="L21" s="56">
        <v>24</v>
      </c>
      <c r="M21" s="3">
        <v>25</v>
      </c>
      <c r="N21" s="3">
        <v>26</v>
      </c>
      <c r="O21" s="3"/>
      <c r="P21" s="4" t="s">
        <v>62</v>
      </c>
      <c r="Q21" s="5">
        <f t="shared" ref="Q21" si="6">COUNT(L21:O21)</f>
        <v>3</v>
      </c>
    </row>
    <row r="22" spans="1:17" s="1" customFormat="1" ht="22" customHeight="1" thickBot="1" x14ac:dyDescent="0.25">
      <c r="A22" s="143"/>
      <c r="B22" s="143"/>
      <c r="C22" s="7" t="s">
        <v>60</v>
      </c>
      <c r="D22" s="166">
        <v>0</v>
      </c>
      <c r="E22" s="166">
        <v>0</v>
      </c>
      <c r="F22" s="166">
        <v>0</v>
      </c>
      <c r="G22" s="86">
        <v>71</v>
      </c>
      <c r="H22" s="86"/>
      <c r="I22" s="86"/>
      <c r="J22" s="87" t="s">
        <v>61</v>
      </c>
      <c r="K22" s="88">
        <f>SUM(D22:I22)</f>
        <v>71</v>
      </c>
      <c r="L22" s="150"/>
      <c r="M22" s="151"/>
      <c r="N22" s="151"/>
      <c r="O22" s="151"/>
      <c r="P22" s="151"/>
      <c r="Q22" s="152"/>
    </row>
    <row r="23" spans="1:17" s="1" customFormat="1" ht="22" customHeight="1" thickBot="1" x14ac:dyDescent="0.25">
      <c r="A23" s="144"/>
      <c r="B23" s="144"/>
      <c r="C23" s="55" t="s">
        <v>44</v>
      </c>
      <c r="D23" s="145" t="s">
        <v>869</v>
      </c>
      <c r="E23" s="146"/>
      <c r="F23" s="146"/>
      <c r="G23" s="146"/>
      <c r="H23" s="146"/>
      <c r="I23" s="146"/>
      <c r="J23" s="146"/>
      <c r="K23" s="147"/>
      <c r="L23" s="153"/>
      <c r="M23" s="154"/>
      <c r="N23" s="154"/>
      <c r="O23" s="154"/>
      <c r="P23" s="154"/>
      <c r="Q23" s="155"/>
    </row>
    <row r="24" spans="1:17" s="1" customFormat="1" ht="22" customHeight="1" thickBot="1" x14ac:dyDescent="0.25">
      <c r="A24" s="159" t="s">
        <v>52</v>
      </c>
      <c r="B24" s="142" t="str">
        <f>VLOOKUP(A24,審査員名簿!$E$2:$F$17,2)</f>
        <v>末次</v>
      </c>
      <c r="C24" s="6" t="s">
        <v>59</v>
      </c>
      <c r="D24" s="80">
        <v>38</v>
      </c>
      <c r="E24" s="80">
        <v>40</v>
      </c>
      <c r="F24" s="80">
        <v>45</v>
      </c>
      <c r="G24" s="106">
        <v>50</v>
      </c>
      <c r="H24" s="80"/>
      <c r="I24" s="80"/>
      <c r="J24" s="84" t="s">
        <v>62</v>
      </c>
      <c r="K24" s="85">
        <f>COUNT(D24:I24)</f>
        <v>4</v>
      </c>
      <c r="L24" s="56">
        <v>27</v>
      </c>
      <c r="M24" s="3">
        <v>28</v>
      </c>
      <c r="N24" s="3">
        <v>29</v>
      </c>
      <c r="O24" s="3">
        <v>30</v>
      </c>
      <c r="P24" s="4" t="s">
        <v>62</v>
      </c>
      <c r="Q24" s="5">
        <f>COUNT(L24:O24)</f>
        <v>4</v>
      </c>
    </row>
    <row r="25" spans="1:17" s="1" customFormat="1" ht="22" customHeight="1" thickBot="1" x14ac:dyDescent="0.25">
      <c r="A25" s="160"/>
      <c r="B25" s="143"/>
      <c r="C25" s="7" t="s">
        <v>60</v>
      </c>
      <c r="D25" s="166">
        <v>0</v>
      </c>
      <c r="E25" s="166">
        <v>0</v>
      </c>
      <c r="F25" s="166">
        <v>0</v>
      </c>
      <c r="G25" s="86">
        <v>71</v>
      </c>
      <c r="H25" s="86"/>
      <c r="I25" s="86"/>
      <c r="J25" s="87" t="s">
        <v>61</v>
      </c>
      <c r="K25" s="88">
        <f>SUM(D25:I25)</f>
        <v>71</v>
      </c>
      <c r="L25" s="150"/>
      <c r="M25" s="151"/>
      <c r="N25" s="151"/>
      <c r="O25" s="151"/>
      <c r="P25" s="151"/>
      <c r="Q25" s="152"/>
    </row>
    <row r="26" spans="1:17" s="1" customFormat="1" ht="22" customHeight="1" thickBot="1" x14ac:dyDescent="0.25">
      <c r="A26" s="161"/>
      <c r="B26" s="144"/>
      <c r="C26" s="55" t="s">
        <v>44</v>
      </c>
      <c r="D26" s="145" t="s">
        <v>869</v>
      </c>
      <c r="E26" s="146"/>
      <c r="F26" s="146"/>
      <c r="G26" s="146"/>
      <c r="H26" s="146"/>
      <c r="I26" s="146"/>
      <c r="J26" s="146"/>
      <c r="K26" s="147"/>
      <c r="L26" s="153"/>
      <c r="M26" s="154"/>
      <c r="N26" s="154"/>
      <c r="O26" s="154"/>
      <c r="P26" s="154"/>
      <c r="Q26" s="155"/>
    </row>
    <row r="27" spans="1:17" ht="22" customHeight="1" thickBot="1" x14ac:dyDescent="0.25">
      <c r="A27" s="142" t="s">
        <v>53</v>
      </c>
      <c r="B27" s="142" t="str">
        <f>VLOOKUP(A27,審査員名簿!$E$2:$F$17,2)</f>
        <v>五月女</v>
      </c>
      <c r="C27" s="6" t="s">
        <v>59</v>
      </c>
      <c r="D27" s="80">
        <v>46</v>
      </c>
      <c r="E27" s="80">
        <v>47</v>
      </c>
      <c r="F27" s="80">
        <v>48</v>
      </c>
      <c r="G27" s="106">
        <v>50</v>
      </c>
      <c r="H27" s="80"/>
      <c r="I27" s="80"/>
      <c r="J27" s="84" t="s">
        <v>62</v>
      </c>
      <c r="K27" s="85">
        <f>COUNT(D27:I27)</f>
        <v>4</v>
      </c>
      <c r="L27" s="56">
        <v>31</v>
      </c>
      <c r="M27" s="3">
        <v>32</v>
      </c>
      <c r="N27" s="3">
        <v>33</v>
      </c>
      <c r="O27" s="3"/>
      <c r="P27" s="4" t="s">
        <v>62</v>
      </c>
      <c r="Q27" s="5">
        <f t="shared" ref="Q27" si="7">COUNT(L27:O27)</f>
        <v>3</v>
      </c>
    </row>
    <row r="28" spans="1:17" ht="22" customHeight="1" thickBot="1" x14ac:dyDescent="0.25">
      <c r="A28" s="143"/>
      <c r="B28" s="143"/>
      <c r="C28" s="7" t="s">
        <v>60</v>
      </c>
      <c r="D28" s="166">
        <v>0</v>
      </c>
      <c r="E28" s="166">
        <v>0</v>
      </c>
      <c r="F28" s="166">
        <v>0</v>
      </c>
      <c r="G28" s="86">
        <v>71</v>
      </c>
      <c r="H28" s="86"/>
      <c r="I28" s="86"/>
      <c r="J28" s="87" t="s">
        <v>61</v>
      </c>
      <c r="K28" s="88">
        <f>SUM(D28:I28)</f>
        <v>71</v>
      </c>
      <c r="L28" s="150"/>
      <c r="M28" s="151"/>
      <c r="N28" s="151"/>
      <c r="O28" s="151"/>
      <c r="P28" s="151"/>
      <c r="Q28" s="152"/>
    </row>
    <row r="29" spans="1:17" ht="22" customHeight="1" thickBot="1" x14ac:dyDescent="0.25">
      <c r="A29" s="144"/>
      <c r="B29" s="144"/>
      <c r="C29" s="55" t="s">
        <v>44</v>
      </c>
      <c r="D29" s="145" t="s">
        <v>547</v>
      </c>
      <c r="E29" s="146"/>
      <c r="F29" s="146"/>
      <c r="G29" s="146"/>
      <c r="H29" s="146"/>
      <c r="I29" s="146"/>
      <c r="J29" s="146"/>
      <c r="K29" s="147"/>
      <c r="L29" s="153"/>
      <c r="M29" s="154"/>
      <c r="N29" s="154"/>
      <c r="O29" s="154"/>
      <c r="P29" s="154"/>
      <c r="Q29" s="155"/>
    </row>
    <row r="30" spans="1:17" ht="22" customHeight="1" thickBot="1" x14ac:dyDescent="0.25">
      <c r="A30" s="142" t="s">
        <v>54</v>
      </c>
      <c r="B30" s="142" t="str">
        <f>VLOOKUP(A30,審査員名簿!$E$2:$F$17,2)</f>
        <v>中井</v>
      </c>
      <c r="C30" s="6" t="s">
        <v>59</v>
      </c>
      <c r="D30" s="80">
        <v>26</v>
      </c>
      <c r="E30" s="80">
        <v>33</v>
      </c>
      <c r="F30" s="80">
        <v>39</v>
      </c>
      <c r="G30" s="80">
        <v>42</v>
      </c>
      <c r="H30" s="80"/>
      <c r="I30" s="80"/>
      <c r="J30" s="84" t="s">
        <v>62</v>
      </c>
      <c r="K30" s="85">
        <f>COUNT(D30:I30)</f>
        <v>4</v>
      </c>
      <c r="L30" s="56">
        <v>34</v>
      </c>
      <c r="M30" s="3">
        <v>35</v>
      </c>
      <c r="N30" s="3">
        <v>36</v>
      </c>
      <c r="O30" s="3">
        <v>37</v>
      </c>
      <c r="P30" s="4" t="s">
        <v>62</v>
      </c>
      <c r="Q30" s="5">
        <f t="shared" ref="Q30" si="8">COUNT(L30:O30)</f>
        <v>4</v>
      </c>
    </row>
    <row r="31" spans="1:17" ht="22" customHeight="1" thickBot="1" x14ac:dyDescent="0.25">
      <c r="A31" s="143"/>
      <c r="B31" s="143"/>
      <c r="C31" s="7" t="s">
        <v>60</v>
      </c>
      <c r="D31" s="86">
        <v>2</v>
      </c>
      <c r="E31" s="86">
        <v>43</v>
      </c>
      <c r="F31" s="86"/>
      <c r="G31" s="86">
        <v>20</v>
      </c>
      <c r="H31" s="86"/>
      <c r="I31" s="86"/>
      <c r="J31" s="87" t="s">
        <v>61</v>
      </c>
      <c r="K31" s="88">
        <f>SUM(D31:I31)</f>
        <v>65</v>
      </c>
      <c r="L31" s="150"/>
      <c r="M31" s="151"/>
      <c r="N31" s="151"/>
      <c r="O31" s="151"/>
      <c r="P31" s="151"/>
      <c r="Q31" s="152"/>
    </row>
    <row r="32" spans="1:17" ht="22" customHeight="1" thickBot="1" x14ac:dyDescent="0.25">
      <c r="A32" s="144"/>
      <c r="B32" s="144"/>
      <c r="C32" s="55" t="s">
        <v>44</v>
      </c>
      <c r="D32" s="145" t="s">
        <v>870</v>
      </c>
      <c r="E32" s="146"/>
      <c r="F32" s="146"/>
      <c r="G32" s="146"/>
      <c r="H32" s="146"/>
      <c r="I32" s="146"/>
      <c r="J32" s="146"/>
      <c r="K32" s="147"/>
      <c r="L32" s="153"/>
      <c r="M32" s="154"/>
      <c r="N32" s="154"/>
      <c r="O32" s="154"/>
      <c r="P32" s="154"/>
      <c r="Q32" s="155"/>
    </row>
    <row r="33" spans="1:35" ht="22" customHeight="1" thickBot="1" x14ac:dyDescent="0.25">
      <c r="A33" s="142" t="s">
        <v>55</v>
      </c>
      <c r="B33" s="142" t="str">
        <f>VLOOKUP(A33,審査員名簿!$E$2:$F$17,2)</f>
        <v>永海</v>
      </c>
      <c r="C33" s="6" t="s">
        <v>59</v>
      </c>
      <c r="D33" s="80">
        <v>27</v>
      </c>
      <c r="E33" s="80">
        <v>34</v>
      </c>
      <c r="F33" s="80">
        <v>44</v>
      </c>
      <c r="G33" s="106">
        <v>51</v>
      </c>
      <c r="H33" s="80"/>
      <c r="I33" s="80"/>
      <c r="J33" s="84" t="s">
        <v>62</v>
      </c>
      <c r="K33" s="85">
        <f>COUNT(D33:I33)</f>
        <v>4</v>
      </c>
      <c r="L33" s="56">
        <v>38</v>
      </c>
      <c r="M33" s="3">
        <v>39</v>
      </c>
      <c r="N33" s="3">
        <v>40</v>
      </c>
      <c r="O33" s="3">
        <v>41</v>
      </c>
      <c r="P33" s="4" t="s">
        <v>62</v>
      </c>
      <c r="Q33" s="5">
        <f t="shared" ref="Q33" si="9">COUNT(L33:O33)</f>
        <v>4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22" customHeight="1" thickBot="1" x14ac:dyDescent="0.25">
      <c r="A34" s="143"/>
      <c r="B34" s="143"/>
      <c r="C34" s="7" t="s">
        <v>60</v>
      </c>
      <c r="D34" s="86">
        <v>20</v>
      </c>
      <c r="E34" s="86"/>
      <c r="F34" s="86">
        <v>4</v>
      </c>
      <c r="G34" s="86">
        <v>41</v>
      </c>
      <c r="H34" s="86"/>
      <c r="I34" s="86"/>
      <c r="J34" s="87" t="s">
        <v>61</v>
      </c>
      <c r="K34" s="88">
        <f>SUM(D34:I34)</f>
        <v>65</v>
      </c>
      <c r="L34" s="150"/>
      <c r="M34" s="151"/>
      <c r="N34" s="151"/>
      <c r="O34" s="151"/>
      <c r="P34" s="151"/>
      <c r="Q34" s="152"/>
    </row>
    <row r="35" spans="1:35" ht="22" customHeight="1" thickBot="1" x14ac:dyDescent="0.25">
      <c r="A35" s="144"/>
      <c r="B35" s="144"/>
      <c r="C35" s="55" t="s">
        <v>44</v>
      </c>
      <c r="D35" s="145" t="s">
        <v>871</v>
      </c>
      <c r="E35" s="146"/>
      <c r="F35" s="146"/>
      <c r="G35" s="146"/>
      <c r="H35" s="146"/>
      <c r="I35" s="146"/>
      <c r="J35" s="146"/>
      <c r="K35" s="147"/>
      <c r="L35" s="153"/>
      <c r="M35" s="154"/>
      <c r="N35" s="154"/>
      <c r="O35" s="154"/>
      <c r="P35" s="154"/>
      <c r="Q35" s="155"/>
    </row>
    <row r="36" spans="1:35" s="1" customFormat="1" ht="22" customHeight="1" thickBot="1" x14ac:dyDescent="0.25">
      <c r="A36" s="142" t="s">
        <v>56</v>
      </c>
      <c r="B36" s="142" t="str">
        <f>VLOOKUP(A36,審査員名簿!$E$2:$F$17,2)</f>
        <v>村山</v>
      </c>
      <c r="C36" s="6" t="s">
        <v>59</v>
      </c>
      <c r="D36" s="80">
        <v>6</v>
      </c>
      <c r="E36" s="80">
        <v>12</v>
      </c>
      <c r="F36" s="80">
        <v>17</v>
      </c>
      <c r="G36" s="106">
        <v>51</v>
      </c>
      <c r="H36" s="80"/>
      <c r="I36" s="80"/>
      <c r="J36" s="84" t="s">
        <v>62</v>
      </c>
      <c r="K36" s="85">
        <f>COUNT(D36:I36)</f>
        <v>4</v>
      </c>
      <c r="L36" s="56">
        <v>42</v>
      </c>
      <c r="M36" s="3">
        <v>43</v>
      </c>
      <c r="N36" s="3">
        <v>44</v>
      </c>
      <c r="O36" s="3">
        <v>45</v>
      </c>
      <c r="P36" s="4" t="s">
        <v>62</v>
      </c>
      <c r="Q36" s="5">
        <f t="shared" ref="Q36" si="10">COUNT(L36:O36)</f>
        <v>4</v>
      </c>
    </row>
    <row r="37" spans="1:35" s="1" customFormat="1" ht="22" customHeight="1" thickBot="1" x14ac:dyDescent="0.25">
      <c r="A37" s="143"/>
      <c r="B37" s="143"/>
      <c r="C37" s="7" t="s">
        <v>60</v>
      </c>
      <c r="D37" s="86">
        <v>1</v>
      </c>
      <c r="E37" s="86">
        <v>21</v>
      </c>
      <c r="F37" s="86">
        <v>3</v>
      </c>
      <c r="G37" s="86">
        <v>41</v>
      </c>
      <c r="H37" s="86"/>
      <c r="I37" s="86"/>
      <c r="J37" s="87" t="s">
        <v>61</v>
      </c>
      <c r="K37" s="88">
        <f>SUM(D37:I37)</f>
        <v>66</v>
      </c>
      <c r="L37" s="150"/>
      <c r="M37" s="151"/>
      <c r="N37" s="151"/>
      <c r="O37" s="151"/>
      <c r="P37" s="151"/>
      <c r="Q37" s="152"/>
    </row>
    <row r="38" spans="1:35" s="1" customFormat="1" ht="22" customHeight="1" thickBot="1" x14ac:dyDescent="0.25">
      <c r="A38" s="144"/>
      <c r="B38" s="144"/>
      <c r="C38" s="55" t="s">
        <v>44</v>
      </c>
      <c r="D38" s="145" t="s">
        <v>872</v>
      </c>
      <c r="E38" s="146"/>
      <c r="F38" s="146"/>
      <c r="G38" s="146"/>
      <c r="H38" s="146"/>
      <c r="I38" s="146"/>
      <c r="J38" s="146"/>
      <c r="K38" s="147"/>
      <c r="L38" s="153"/>
      <c r="M38" s="154"/>
      <c r="N38" s="154"/>
      <c r="O38" s="154"/>
      <c r="P38" s="154"/>
      <c r="Q38" s="155"/>
    </row>
    <row r="39" spans="1:35" s="1" customFormat="1" ht="22" customHeight="1" thickBot="1" x14ac:dyDescent="0.25">
      <c r="A39" s="142" t="s">
        <v>57</v>
      </c>
      <c r="B39" s="142" t="str">
        <f>VLOOKUP(A39,審査員名簿!$E$2:$F$17,2)</f>
        <v>吉川</v>
      </c>
      <c r="C39" s="6" t="s">
        <v>59</v>
      </c>
      <c r="D39" s="80">
        <v>8</v>
      </c>
      <c r="E39" s="80">
        <v>22</v>
      </c>
      <c r="F39" s="80">
        <v>30</v>
      </c>
      <c r="G39" s="106">
        <v>37</v>
      </c>
      <c r="H39" s="80"/>
      <c r="I39" s="80"/>
      <c r="J39" s="84" t="s">
        <v>62</v>
      </c>
      <c r="K39" s="85">
        <f>COUNT(D39:I39)</f>
        <v>4</v>
      </c>
      <c r="L39" s="56">
        <v>46</v>
      </c>
      <c r="M39" s="3">
        <v>47</v>
      </c>
      <c r="N39" s="3">
        <v>48</v>
      </c>
      <c r="O39" s="3"/>
      <c r="P39" s="4" t="s">
        <v>62</v>
      </c>
      <c r="Q39" s="5">
        <f t="shared" ref="Q39" si="11">COUNT(L39:O39)</f>
        <v>3</v>
      </c>
    </row>
    <row r="40" spans="1:35" s="1" customFormat="1" ht="22" customHeight="1" thickBot="1" x14ac:dyDescent="0.25">
      <c r="A40" s="143"/>
      <c r="B40" s="143"/>
      <c r="C40" s="7" t="s">
        <v>60</v>
      </c>
      <c r="D40" s="86">
        <v>2</v>
      </c>
      <c r="E40" s="86">
        <v>22</v>
      </c>
      <c r="F40" s="86"/>
      <c r="G40" s="86">
        <v>40</v>
      </c>
      <c r="H40" s="86"/>
      <c r="I40" s="86"/>
      <c r="J40" s="87" t="s">
        <v>61</v>
      </c>
      <c r="K40" s="88">
        <f>SUM(D40:I40)</f>
        <v>64</v>
      </c>
      <c r="L40" s="150"/>
      <c r="M40" s="151"/>
      <c r="N40" s="151"/>
      <c r="O40" s="151"/>
      <c r="P40" s="151"/>
      <c r="Q40" s="152"/>
    </row>
    <row r="41" spans="1:35" s="1" customFormat="1" ht="22" customHeight="1" thickBot="1" x14ac:dyDescent="0.25">
      <c r="A41" s="144"/>
      <c r="B41" s="144"/>
      <c r="C41" s="55" t="s">
        <v>44</v>
      </c>
      <c r="D41" s="145" t="s">
        <v>874</v>
      </c>
      <c r="E41" s="146"/>
      <c r="F41" s="146"/>
      <c r="G41" s="146"/>
      <c r="H41" s="146"/>
      <c r="I41" s="146"/>
      <c r="J41" s="146"/>
      <c r="K41" s="147"/>
      <c r="L41" s="153"/>
      <c r="M41" s="154"/>
      <c r="N41" s="154"/>
      <c r="O41" s="154"/>
      <c r="P41" s="154"/>
      <c r="Q41" s="155"/>
    </row>
    <row r="42" spans="1:35" ht="22" customHeight="1" thickBot="1" x14ac:dyDescent="0.25">
      <c r="A42" s="142" t="s">
        <v>58</v>
      </c>
      <c r="B42" s="142" t="str">
        <f>VLOOKUP(A42,審査員名簿!$E$2:$F$17,2)</f>
        <v>渡辺</v>
      </c>
      <c r="C42" s="6" t="s">
        <v>59</v>
      </c>
      <c r="D42" s="80">
        <v>1</v>
      </c>
      <c r="E42" s="80">
        <v>15</v>
      </c>
      <c r="F42" s="80">
        <v>20</v>
      </c>
      <c r="G42" s="106">
        <v>37</v>
      </c>
      <c r="H42" s="80"/>
      <c r="I42" s="80"/>
      <c r="J42" s="84" t="s">
        <v>62</v>
      </c>
      <c r="K42" s="85">
        <f>COUNT(D42:I42)</f>
        <v>4</v>
      </c>
      <c r="L42" s="56">
        <v>49</v>
      </c>
      <c r="M42" s="3">
        <v>50</v>
      </c>
      <c r="N42" s="3">
        <v>51</v>
      </c>
      <c r="O42" s="3"/>
      <c r="P42" s="4" t="s">
        <v>62</v>
      </c>
      <c r="Q42" s="5">
        <f t="shared" ref="Q42" si="12">COUNT(L42:O42)</f>
        <v>3</v>
      </c>
    </row>
    <row r="43" spans="1:35" ht="22" customHeight="1" thickBot="1" x14ac:dyDescent="0.25">
      <c r="A43" s="143"/>
      <c r="B43" s="143"/>
      <c r="C43" s="7" t="s">
        <v>60</v>
      </c>
      <c r="D43" s="86">
        <v>1</v>
      </c>
      <c r="E43" s="86">
        <v>1</v>
      </c>
      <c r="F43" s="86">
        <v>26</v>
      </c>
      <c r="G43" s="86">
        <v>40</v>
      </c>
      <c r="H43" s="86"/>
      <c r="I43" s="86"/>
      <c r="J43" s="87" t="s">
        <v>61</v>
      </c>
      <c r="K43" s="88">
        <f>SUM(D43:I43)</f>
        <v>68</v>
      </c>
      <c r="L43" s="150"/>
      <c r="M43" s="151"/>
      <c r="N43" s="151"/>
      <c r="O43" s="151"/>
      <c r="P43" s="151"/>
      <c r="Q43" s="152"/>
    </row>
    <row r="44" spans="1:35" ht="22" customHeight="1" thickBot="1" x14ac:dyDescent="0.25">
      <c r="A44" s="144"/>
      <c r="B44" s="144"/>
      <c r="C44" s="55" t="s">
        <v>44</v>
      </c>
      <c r="D44" s="145" t="s">
        <v>873</v>
      </c>
      <c r="E44" s="146"/>
      <c r="F44" s="146"/>
      <c r="G44" s="146"/>
      <c r="H44" s="146"/>
      <c r="I44" s="146"/>
      <c r="J44" s="146"/>
      <c r="K44" s="147"/>
      <c r="L44" s="153"/>
      <c r="M44" s="154"/>
      <c r="N44" s="154"/>
      <c r="O44" s="154"/>
      <c r="P44" s="154"/>
      <c r="Q44" s="155"/>
    </row>
    <row r="45" spans="1:35" ht="13.5" customHeight="1" x14ac:dyDescent="0.2"/>
    <row r="46" spans="1:35" ht="27.25" customHeight="1" x14ac:dyDescent="0.2">
      <c r="D46" s="2"/>
      <c r="E46" s="2"/>
      <c r="F46" s="1" t="s">
        <v>108</v>
      </c>
    </row>
  </sheetData>
  <mergeCells count="61">
    <mergeCell ref="D41:K41"/>
    <mergeCell ref="D44:K44"/>
    <mergeCell ref="L22:Q23"/>
    <mergeCell ref="A15:A17"/>
    <mergeCell ref="A24:A26"/>
    <mergeCell ref="A27:A29"/>
    <mergeCell ref="A30:A32"/>
    <mergeCell ref="A39:A41"/>
    <mergeCell ref="A33:A35"/>
    <mergeCell ref="A36:A38"/>
    <mergeCell ref="A18:A20"/>
    <mergeCell ref="A21:A23"/>
    <mergeCell ref="A42:A44"/>
    <mergeCell ref="L4:Q5"/>
    <mergeCell ref="L7:Q8"/>
    <mergeCell ref="L10:Q11"/>
    <mergeCell ref="D17:K17"/>
    <mergeCell ref="D20:K20"/>
    <mergeCell ref="D8:K8"/>
    <mergeCell ref="D14:K14"/>
    <mergeCell ref="D11:K11"/>
    <mergeCell ref="A1:A2"/>
    <mergeCell ref="A3:A5"/>
    <mergeCell ref="L34:Q35"/>
    <mergeCell ref="L43:Q44"/>
    <mergeCell ref="B6:B8"/>
    <mergeCell ref="B9:B11"/>
    <mergeCell ref="B12:B14"/>
    <mergeCell ref="B3:B5"/>
    <mergeCell ref="A6:A8"/>
    <mergeCell ref="A9:A11"/>
    <mergeCell ref="A12:A14"/>
    <mergeCell ref="B15:B17"/>
    <mergeCell ref="B39:B41"/>
    <mergeCell ref="B42:B44"/>
    <mergeCell ref="C1:Q1"/>
    <mergeCell ref="L2:Q2"/>
    <mergeCell ref="L40:Q41"/>
    <mergeCell ref="L37:Q38"/>
    <mergeCell ref="L19:Q20"/>
    <mergeCell ref="L25:Q26"/>
    <mergeCell ref="B1:B2"/>
    <mergeCell ref="L13:Q14"/>
    <mergeCell ref="L16:Q17"/>
    <mergeCell ref="L28:Q29"/>
    <mergeCell ref="L31:Q32"/>
    <mergeCell ref="B27:B29"/>
    <mergeCell ref="D29:K29"/>
    <mergeCell ref="B36:B38"/>
    <mergeCell ref="D38:K38"/>
    <mergeCell ref="B18:B20"/>
    <mergeCell ref="D26:K26"/>
    <mergeCell ref="B24:B26"/>
    <mergeCell ref="C2:K2"/>
    <mergeCell ref="B30:B32"/>
    <mergeCell ref="D32:K32"/>
    <mergeCell ref="B33:B35"/>
    <mergeCell ref="D35:K35"/>
    <mergeCell ref="D5:K5"/>
    <mergeCell ref="B21:B23"/>
    <mergeCell ref="D23:K23"/>
  </mergeCells>
  <phoneticPr fontId="1"/>
  <printOptions horizontalCentered="1"/>
  <pageMargins left="0.39370078740157483" right="0.39370078740157483" top="0.98425196850393704" bottom="0.39370078740157483" header="0.39370078740157483" footer="0.39370078740157483"/>
  <pageSetup paperSize="9" scale="71" orientation="portrait" r:id="rId1"/>
  <headerFooter>
    <oddHeader>&amp;L第６６回青少年読書感想文全国コンクール&amp;C 
&amp;24【中学校の部】審査分担一覧表（案）&amp;R&amp;D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69"/>
  <sheetViews>
    <sheetView topLeftCell="A40" zoomScale="60" zoomScaleNormal="60" workbookViewId="0">
      <selection activeCell="AV50" sqref="AV50"/>
    </sheetView>
  </sheetViews>
  <sheetFormatPr defaultColWidth="8.90625" defaultRowHeight="13" x14ac:dyDescent="0.2"/>
  <cols>
    <col min="1" max="1" width="5.453125" style="1" customWidth="1"/>
    <col min="2" max="2" width="26.6328125" style="1" hidden="1" customWidth="1"/>
    <col min="3" max="3" width="6.08984375" style="1" customWidth="1"/>
    <col min="4" max="4" width="3.08984375" style="1" hidden="1" customWidth="1"/>
    <col min="5" max="5" width="11.90625" style="1" hidden="1" customWidth="1"/>
    <col min="6" max="6" width="23.36328125" style="1" customWidth="1"/>
    <col min="7" max="7" width="14.36328125" style="1" hidden="1" customWidth="1"/>
    <col min="8" max="8" width="4" style="1" hidden="1" customWidth="1"/>
    <col min="9" max="9" width="2.08984375" style="1" hidden="1" customWidth="1"/>
    <col min="10" max="10" width="11" style="1" hidden="1" customWidth="1"/>
    <col min="11" max="12" width="3.6328125" style="1" hidden="1" customWidth="1"/>
    <col min="13" max="17" width="5.453125" style="1" hidden="1" customWidth="1"/>
    <col min="18" max="20" width="6.6328125" style="1" hidden="1" customWidth="1"/>
    <col min="21" max="22" width="5.08984375" style="1" hidden="1" customWidth="1"/>
    <col min="23" max="23" width="16.36328125" style="1" hidden="1" customWidth="1"/>
    <col min="24" max="24" width="30.90625" style="1" hidden="1" customWidth="1"/>
    <col min="25" max="25" width="5.453125" style="1" hidden="1" customWidth="1"/>
    <col min="26" max="27" width="10.08984375" style="1" customWidth="1"/>
    <col min="28" max="31" width="7.08984375" style="1" customWidth="1"/>
    <col min="32" max="32" width="6.90625" style="1" customWidth="1"/>
    <col min="33" max="16384" width="8.90625" style="1"/>
  </cols>
  <sheetData>
    <row r="1" spans="1:29" ht="24" customHeight="1" thickBot="1" x14ac:dyDescent="0.25">
      <c r="A1" s="28" t="s">
        <v>32</v>
      </c>
      <c r="B1" s="29" t="s">
        <v>42</v>
      </c>
      <c r="C1" s="29" t="s">
        <v>33</v>
      </c>
      <c r="D1" s="29" t="s">
        <v>34</v>
      </c>
      <c r="E1" s="29" t="s">
        <v>35</v>
      </c>
      <c r="F1" s="29" t="s">
        <v>36</v>
      </c>
      <c r="G1" s="29" t="s">
        <v>37</v>
      </c>
      <c r="H1" s="135" t="s">
        <v>38</v>
      </c>
      <c r="I1" s="136"/>
      <c r="J1" s="29" t="s">
        <v>39</v>
      </c>
      <c r="K1" s="71" t="s">
        <v>43</v>
      </c>
      <c r="L1" s="72" t="s">
        <v>67</v>
      </c>
      <c r="M1" s="29" t="s">
        <v>41</v>
      </c>
      <c r="N1" s="29" t="s">
        <v>41</v>
      </c>
      <c r="O1" s="29" t="s">
        <v>41</v>
      </c>
      <c r="P1" s="29" t="s">
        <v>41</v>
      </c>
      <c r="Q1" s="29" t="s">
        <v>41</v>
      </c>
      <c r="R1" s="137" t="s">
        <v>41</v>
      </c>
      <c r="S1" s="138"/>
      <c r="T1" s="138"/>
      <c r="U1" s="138"/>
      <c r="V1" s="163"/>
      <c r="W1" s="77" t="s">
        <v>44</v>
      </c>
      <c r="X1" s="30" t="s">
        <v>68</v>
      </c>
      <c r="Y1" s="66" t="s">
        <v>32</v>
      </c>
      <c r="Z1" s="29"/>
      <c r="AA1" s="29"/>
    </row>
    <row r="2" spans="1:29" ht="24" customHeight="1" x14ac:dyDescent="0.2">
      <c r="A2" s="40" t="s">
        <v>76</v>
      </c>
      <c r="B2" s="41" t="s">
        <v>339</v>
      </c>
      <c r="C2" s="42" t="s">
        <v>71</v>
      </c>
      <c r="D2" s="42" t="s">
        <v>70</v>
      </c>
      <c r="E2" s="43" t="s">
        <v>340</v>
      </c>
      <c r="F2" s="41" t="s">
        <v>341</v>
      </c>
      <c r="G2" s="41" t="s">
        <v>176</v>
      </c>
      <c r="H2" s="44">
        <v>0</v>
      </c>
      <c r="I2" s="107" t="s">
        <v>40</v>
      </c>
      <c r="J2" s="41"/>
      <c r="K2" s="43">
        <v>1</v>
      </c>
      <c r="L2" s="43">
        <f t="shared" ref="L2:L33" si="0">H2/K2</f>
        <v>0</v>
      </c>
      <c r="M2" s="43" t="s">
        <v>210</v>
      </c>
      <c r="N2" s="43"/>
      <c r="O2" s="43"/>
      <c r="P2" s="43"/>
      <c r="Q2" s="43"/>
      <c r="R2" s="45" t="s">
        <v>185</v>
      </c>
      <c r="S2" s="46"/>
      <c r="T2" s="46"/>
      <c r="U2" s="46" t="str">
        <f>IF(P2="","",VLOOKUP(P2,審査員名簿!$E$2:$F$22,2))</f>
        <v/>
      </c>
      <c r="V2" s="47" t="str">
        <f>IF(Q2="","",VLOOKUP(Q2,審査員名簿!$E$2:$F$22,2))</f>
        <v/>
      </c>
      <c r="W2" s="53"/>
      <c r="X2" s="48"/>
      <c r="Y2" s="49">
        <v>1</v>
      </c>
      <c r="Z2" s="41">
        <v>4</v>
      </c>
      <c r="AA2" s="41" t="s">
        <v>512</v>
      </c>
      <c r="AB2" s="115">
        <v>1</v>
      </c>
    </row>
    <row r="3" spans="1:29" ht="24" customHeight="1" x14ac:dyDescent="0.2">
      <c r="A3" s="16" t="s">
        <v>70</v>
      </c>
      <c r="B3" s="8" t="s">
        <v>342</v>
      </c>
      <c r="C3" s="18" t="s">
        <v>88</v>
      </c>
      <c r="D3" s="18" t="s">
        <v>70</v>
      </c>
      <c r="E3" s="9" t="s">
        <v>343</v>
      </c>
      <c r="F3" s="8" t="s">
        <v>177</v>
      </c>
      <c r="G3" s="8" t="s">
        <v>178</v>
      </c>
      <c r="H3" s="10">
        <v>6</v>
      </c>
      <c r="I3" s="68" t="s">
        <v>40</v>
      </c>
      <c r="J3" s="8"/>
      <c r="K3" s="9">
        <v>1</v>
      </c>
      <c r="L3" s="9">
        <f t="shared" si="0"/>
        <v>6</v>
      </c>
      <c r="M3" s="9" t="s">
        <v>210</v>
      </c>
      <c r="N3" s="9"/>
      <c r="O3" s="9"/>
      <c r="P3" s="9"/>
      <c r="Q3" s="9"/>
      <c r="R3" s="20" t="s">
        <v>194</v>
      </c>
      <c r="S3" s="21"/>
      <c r="T3" s="21"/>
      <c r="U3" s="21" t="str">
        <f>IF(P3="","",VLOOKUP(P3,審査員名簿!$E$2:$F$22,2))</f>
        <v/>
      </c>
      <c r="V3" s="22" t="str">
        <f>IF(Q3="","",VLOOKUP(Q3,審査員名簿!$E$2:$F$22,2))</f>
        <v/>
      </c>
      <c r="W3" s="27"/>
      <c r="X3" s="11"/>
      <c r="Y3" s="50">
        <v>2</v>
      </c>
      <c r="Z3" s="8">
        <v>3</v>
      </c>
      <c r="AA3" s="8" t="s">
        <v>513</v>
      </c>
    </row>
    <row r="4" spans="1:29" ht="24" customHeight="1" x14ac:dyDescent="0.2">
      <c r="A4" s="16" t="s">
        <v>72</v>
      </c>
      <c r="B4" s="8" t="s">
        <v>344</v>
      </c>
      <c r="C4" s="18" t="s">
        <v>88</v>
      </c>
      <c r="D4" s="18" t="s">
        <v>72</v>
      </c>
      <c r="E4" s="9" t="s">
        <v>345</v>
      </c>
      <c r="F4" s="8" t="s">
        <v>346</v>
      </c>
      <c r="G4" s="8" t="s">
        <v>176</v>
      </c>
      <c r="H4" s="10">
        <v>128</v>
      </c>
      <c r="I4" s="68" t="s">
        <v>40</v>
      </c>
      <c r="J4" s="8"/>
      <c r="K4" s="9">
        <v>1</v>
      </c>
      <c r="L4" s="9">
        <f t="shared" si="0"/>
        <v>128</v>
      </c>
      <c r="M4" s="9" t="s">
        <v>210</v>
      </c>
      <c r="N4" s="9"/>
      <c r="O4" s="9"/>
      <c r="P4" s="9"/>
      <c r="Q4" s="9"/>
      <c r="R4" s="20" t="s">
        <v>185</v>
      </c>
      <c r="S4" s="21" t="s">
        <v>186</v>
      </c>
      <c r="T4" s="21"/>
      <c r="U4" s="21" t="str">
        <f>IF(P4="","",VLOOKUP(P4,審査員名簿!$E$2:$F$22,2))</f>
        <v/>
      </c>
      <c r="V4" s="22" t="str">
        <f>IF(Q4="","",VLOOKUP(Q4,審査員名簿!$E$2:$F$22,2))</f>
        <v/>
      </c>
      <c r="W4" s="26"/>
      <c r="X4" s="12"/>
      <c r="Y4" s="50">
        <v>3</v>
      </c>
      <c r="Z4" s="8">
        <v>3</v>
      </c>
      <c r="AA4" s="8"/>
    </row>
    <row r="5" spans="1:29" ht="24" customHeight="1" x14ac:dyDescent="0.2">
      <c r="A5" s="16" t="s">
        <v>115</v>
      </c>
      <c r="B5" s="8" t="s">
        <v>347</v>
      </c>
      <c r="C5" s="18" t="s">
        <v>75</v>
      </c>
      <c r="D5" s="18" t="s">
        <v>72</v>
      </c>
      <c r="E5" s="9" t="s">
        <v>348</v>
      </c>
      <c r="F5" s="8" t="s">
        <v>205</v>
      </c>
      <c r="G5" s="8" t="s">
        <v>349</v>
      </c>
      <c r="H5" s="10">
        <v>18</v>
      </c>
      <c r="I5" s="68" t="s">
        <v>40</v>
      </c>
      <c r="J5" s="8"/>
      <c r="K5" s="9">
        <v>1</v>
      </c>
      <c r="L5" s="9">
        <f t="shared" si="0"/>
        <v>18</v>
      </c>
      <c r="M5" s="9" t="s">
        <v>222</v>
      </c>
      <c r="N5" s="9"/>
      <c r="O5" s="9"/>
      <c r="P5" s="9"/>
      <c r="Q5" s="9"/>
      <c r="R5" s="20" t="s">
        <v>193</v>
      </c>
      <c r="S5" s="21"/>
      <c r="T5" s="21"/>
      <c r="U5" s="21" t="str">
        <f>IF(P5="","",VLOOKUP(P5,審査員名簿!$E$2:$F$22,2))</f>
        <v/>
      </c>
      <c r="V5" s="22" t="str">
        <f>IF(Q5="","",VLOOKUP(Q5,審査員名簿!$E$2:$F$22,2))</f>
        <v/>
      </c>
      <c r="W5" s="27"/>
      <c r="X5" s="11"/>
      <c r="Y5" s="50">
        <v>4</v>
      </c>
      <c r="Z5" s="8">
        <v>4</v>
      </c>
      <c r="AA5" s="8" t="s">
        <v>512</v>
      </c>
      <c r="AB5" s="115">
        <v>1</v>
      </c>
    </row>
    <row r="6" spans="1:29" ht="24" customHeight="1" x14ac:dyDescent="0.2">
      <c r="A6" s="16" t="s">
        <v>117</v>
      </c>
      <c r="B6" s="8" t="s">
        <v>350</v>
      </c>
      <c r="C6" s="18" t="s">
        <v>101</v>
      </c>
      <c r="D6" s="18" t="s">
        <v>72</v>
      </c>
      <c r="E6" s="9" t="s">
        <v>351</v>
      </c>
      <c r="F6" s="8" t="s">
        <v>79</v>
      </c>
      <c r="G6" s="8" t="s">
        <v>352</v>
      </c>
      <c r="H6" s="10">
        <v>175</v>
      </c>
      <c r="I6" s="68" t="s">
        <v>40</v>
      </c>
      <c r="J6" s="8"/>
      <c r="K6" s="9">
        <v>1</v>
      </c>
      <c r="L6" s="9">
        <f t="shared" si="0"/>
        <v>175</v>
      </c>
      <c r="M6" s="9" t="s">
        <v>211</v>
      </c>
      <c r="N6" s="9"/>
      <c r="O6" s="9"/>
      <c r="P6" s="9"/>
      <c r="Q6" s="9"/>
      <c r="R6" s="20" t="s">
        <v>183</v>
      </c>
      <c r="S6" s="21" t="s">
        <v>184</v>
      </c>
      <c r="T6" s="21" t="s">
        <v>507</v>
      </c>
      <c r="U6" s="21" t="str">
        <f>IF(P6="","",VLOOKUP(P6,審査員名簿!$E$2:$F$22,2))</f>
        <v/>
      </c>
      <c r="V6" s="22" t="str">
        <f>IF(Q6="","",VLOOKUP(Q6,審査員名簿!$E$2:$F$22,2))</f>
        <v/>
      </c>
      <c r="W6" s="27"/>
      <c r="X6" s="11"/>
      <c r="Y6" s="50">
        <v>5</v>
      </c>
      <c r="Z6" s="8">
        <v>4</v>
      </c>
      <c r="AA6" s="8" t="s">
        <v>513</v>
      </c>
    </row>
    <row r="7" spans="1:29" ht="24" customHeight="1" x14ac:dyDescent="0.2">
      <c r="A7" s="16" t="s">
        <v>119</v>
      </c>
      <c r="B7" s="8" t="s">
        <v>353</v>
      </c>
      <c r="C7" s="18" t="s">
        <v>84</v>
      </c>
      <c r="D7" s="18" t="s">
        <v>72</v>
      </c>
      <c r="E7" s="9" t="s">
        <v>354</v>
      </c>
      <c r="F7" s="8" t="s">
        <v>355</v>
      </c>
      <c r="G7" s="8" t="s">
        <v>356</v>
      </c>
      <c r="H7" s="10">
        <v>0</v>
      </c>
      <c r="I7" s="68" t="s">
        <v>40</v>
      </c>
      <c r="J7" s="8"/>
      <c r="K7" s="9">
        <v>1</v>
      </c>
      <c r="L7" s="9">
        <f t="shared" si="0"/>
        <v>0</v>
      </c>
      <c r="M7" s="9" t="s">
        <v>221</v>
      </c>
      <c r="N7" s="9"/>
      <c r="O7" s="9"/>
      <c r="P7" s="9"/>
      <c r="Q7" s="9"/>
      <c r="R7" s="20" t="s">
        <v>185</v>
      </c>
      <c r="S7" s="21"/>
      <c r="T7" s="21"/>
      <c r="U7" s="21" t="str">
        <f>IF(P7="","",VLOOKUP(P7,審査員名簿!$E$2:$F$22,2))</f>
        <v/>
      </c>
      <c r="V7" s="22" t="str">
        <f>IF(Q7="","",VLOOKUP(Q7,審査員名簿!$E$2:$F$22,2))</f>
        <v/>
      </c>
      <c r="W7" s="27"/>
      <c r="X7" s="11"/>
      <c r="Y7" s="50">
        <v>6</v>
      </c>
      <c r="Z7" s="8">
        <v>3</v>
      </c>
      <c r="AA7" s="8"/>
    </row>
    <row r="8" spans="1:29" ht="24" customHeight="1" x14ac:dyDescent="0.2">
      <c r="A8" s="16" t="s">
        <v>121</v>
      </c>
      <c r="B8" s="8" t="s">
        <v>357</v>
      </c>
      <c r="C8" s="18" t="s">
        <v>87</v>
      </c>
      <c r="D8" s="18" t="s">
        <v>70</v>
      </c>
      <c r="E8" s="9" t="s">
        <v>358</v>
      </c>
      <c r="F8" s="8" t="s">
        <v>79</v>
      </c>
      <c r="G8" s="8" t="s">
        <v>352</v>
      </c>
      <c r="H8" s="10">
        <v>175</v>
      </c>
      <c r="I8" s="68" t="s">
        <v>40</v>
      </c>
      <c r="J8" s="8"/>
      <c r="K8" s="9">
        <v>1</v>
      </c>
      <c r="L8" s="9">
        <f t="shared" si="0"/>
        <v>175</v>
      </c>
      <c r="M8" s="9" t="s">
        <v>211</v>
      </c>
      <c r="N8" s="9"/>
      <c r="O8" s="9"/>
      <c r="P8" s="9"/>
      <c r="Q8" s="9"/>
      <c r="R8" s="20" t="s">
        <v>183</v>
      </c>
      <c r="S8" s="21" t="s">
        <v>184</v>
      </c>
      <c r="T8" s="21" t="s">
        <v>507</v>
      </c>
      <c r="U8" s="21" t="str">
        <f>IF(P8="","",VLOOKUP(P8,審査員名簿!$E$2:$F$22,2))</f>
        <v/>
      </c>
      <c r="V8" s="22" t="str">
        <f>IF(Q8="","",VLOOKUP(Q8,審査員名簿!$E$2:$F$22,2))</f>
        <v/>
      </c>
      <c r="W8" s="27"/>
      <c r="X8" s="12"/>
      <c r="Y8" s="50">
        <v>7</v>
      </c>
      <c r="Z8" s="8">
        <v>4</v>
      </c>
      <c r="AA8" s="8"/>
      <c r="AB8" s="115">
        <v>5</v>
      </c>
    </row>
    <row r="9" spans="1:29" ht="24" customHeight="1" x14ac:dyDescent="0.2">
      <c r="A9" s="16" t="s">
        <v>122</v>
      </c>
      <c r="B9" s="8" t="s">
        <v>359</v>
      </c>
      <c r="C9" s="18" t="s">
        <v>92</v>
      </c>
      <c r="D9" s="18" t="s">
        <v>72</v>
      </c>
      <c r="E9" s="8" t="s">
        <v>360</v>
      </c>
      <c r="F9" s="8" t="s">
        <v>361</v>
      </c>
      <c r="G9" s="8" t="s">
        <v>362</v>
      </c>
      <c r="H9" s="10">
        <v>13</v>
      </c>
      <c r="I9" s="68" t="s">
        <v>40</v>
      </c>
      <c r="J9" s="8"/>
      <c r="K9" s="9">
        <v>1</v>
      </c>
      <c r="L9" s="9">
        <f t="shared" si="0"/>
        <v>13</v>
      </c>
      <c r="M9" s="9" t="s">
        <v>223</v>
      </c>
      <c r="N9" s="9"/>
      <c r="O9" s="9"/>
      <c r="P9" s="9"/>
      <c r="Q9" s="9"/>
      <c r="R9" s="20" t="s">
        <v>192</v>
      </c>
      <c r="S9" s="21"/>
      <c r="T9" s="21"/>
      <c r="U9" s="21" t="str">
        <f>IF(P9="","",VLOOKUP(P9,審査員名簿!$E$2:$F$22,2))</f>
        <v/>
      </c>
      <c r="V9" s="22" t="str">
        <f>IF(Q9="","",VLOOKUP(Q9,審査員名簿!$E$2:$F$22,2))</f>
        <v/>
      </c>
      <c r="W9" s="73"/>
      <c r="X9" s="11"/>
      <c r="Y9" s="50">
        <v>8</v>
      </c>
      <c r="Z9" s="8">
        <v>3</v>
      </c>
      <c r="AA9" s="8"/>
    </row>
    <row r="10" spans="1:29" ht="24" customHeight="1" x14ac:dyDescent="0.2">
      <c r="A10" s="16" t="s">
        <v>86</v>
      </c>
      <c r="B10" s="8" t="s">
        <v>363</v>
      </c>
      <c r="C10" s="18" t="s">
        <v>152</v>
      </c>
      <c r="D10" s="18" t="s">
        <v>72</v>
      </c>
      <c r="E10" s="9" t="s">
        <v>364</v>
      </c>
      <c r="F10" s="8" t="s">
        <v>365</v>
      </c>
      <c r="G10" s="8" t="s">
        <v>366</v>
      </c>
      <c r="H10" s="10">
        <v>2</v>
      </c>
      <c r="I10" s="68" t="s">
        <v>40</v>
      </c>
      <c r="J10" s="8"/>
      <c r="K10" s="9">
        <v>1</v>
      </c>
      <c r="L10" s="9">
        <f t="shared" si="0"/>
        <v>2</v>
      </c>
      <c r="M10" s="9" t="s">
        <v>212</v>
      </c>
      <c r="N10" s="9"/>
      <c r="O10" s="9"/>
      <c r="P10" s="9"/>
      <c r="Q10" s="9"/>
      <c r="R10" s="20" t="s">
        <v>189</v>
      </c>
      <c r="S10" s="21"/>
      <c r="T10" s="21"/>
      <c r="U10" s="21" t="str">
        <f>IF(P10="","",VLOOKUP(P10,審査員名簿!$E$2:$F$22,2))</f>
        <v/>
      </c>
      <c r="V10" s="22" t="str">
        <f>IF(Q10="","",VLOOKUP(Q10,審査員名簿!$E$2:$F$22,2))</f>
        <v/>
      </c>
      <c r="W10" s="73"/>
      <c r="X10" s="11"/>
      <c r="Y10" s="50">
        <v>9</v>
      </c>
      <c r="Z10" s="8">
        <v>3</v>
      </c>
      <c r="AA10" s="8"/>
      <c r="AC10" s="1" t="s">
        <v>514</v>
      </c>
    </row>
    <row r="11" spans="1:29" ht="24" customHeight="1" thickBot="1" x14ac:dyDescent="0.25">
      <c r="A11" s="17" t="s">
        <v>123</v>
      </c>
      <c r="B11" s="13" t="s">
        <v>367</v>
      </c>
      <c r="C11" s="19" t="s">
        <v>85</v>
      </c>
      <c r="D11" s="19" t="s">
        <v>70</v>
      </c>
      <c r="E11" s="14" t="s">
        <v>368</v>
      </c>
      <c r="F11" s="13" t="s">
        <v>369</v>
      </c>
      <c r="G11" s="13" t="s">
        <v>201</v>
      </c>
      <c r="H11" s="15">
        <v>2</v>
      </c>
      <c r="I11" s="69" t="s">
        <v>40</v>
      </c>
      <c r="J11" s="13"/>
      <c r="K11" s="14">
        <v>1</v>
      </c>
      <c r="L11" s="14">
        <f t="shared" si="0"/>
        <v>2</v>
      </c>
      <c r="M11" s="14" t="s">
        <v>211</v>
      </c>
      <c r="N11" s="14"/>
      <c r="O11" s="14"/>
      <c r="P11" s="14"/>
      <c r="Q11" s="14"/>
      <c r="R11" s="23" t="s">
        <v>194</v>
      </c>
      <c r="S11" s="24"/>
      <c r="T11" s="24"/>
      <c r="U11" s="24" t="str">
        <f>IF(P11="","",VLOOKUP(P11,審査員名簿!$E$2:$F$22,2))</f>
        <v/>
      </c>
      <c r="V11" s="25" t="str">
        <f>IF(Q11="","",VLOOKUP(Q11,審査員名簿!$E$2:$F$22,2))</f>
        <v/>
      </c>
      <c r="W11" s="54"/>
      <c r="X11" s="51"/>
      <c r="Y11" s="52">
        <v>10</v>
      </c>
      <c r="Z11" s="13">
        <v>3</v>
      </c>
      <c r="AA11" s="13" t="s">
        <v>513</v>
      </c>
    </row>
    <row r="12" spans="1:29" ht="24" customHeight="1" x14ac:dyDescent="0.2">
      <c r="A12" s="31" t="s">
        <v>124</v>
      </c>
      <c r="B12" s="32" t="s">
        <v>370</v>
      </c>
      <c r="C12" s="33" t="s">
        <v>116</v>
      </c>
      <c r="D12" s="33" t="s">
        <v>72</v>
      </c>
      <c r="E12" s="34" t="s">
        <v>371</v>
      </c>
      <c r="F12" s="32" t="s">
        <v>372</v>
      </c>
      <c r="G12" s="32" t="s">
        <v>373</v>
      </c>
      <c r="H12" s="35">
        <v>0</v>
      </c>
      <c r="I12" s="70" t="s">
        <v>40</v>
      </c>
      <c r="J12" s="32"/>
      <c r="K12" s="34">
        <v>1</v>
      </c>
      <c r="L12" s="34">
        <f t="shared" si="0"/>
        <v>0</v>
      </c>
      <c r="M12" s="34" t="s">
        <v>212</v>
      </c>
      <c r="N12" s="34"/>
      <c r="O12" s="34"/>
      <c r="P12" s="34"/>
      <c r="Q12" s="34"/>
      <c r="R12" s="36" t="s">
        <v>183</v>
      </c>
      <c r="S12" s="37"/>
      <c r="T12" s="37"/>
      <c r="U12" s="37" t="str">
        <f>IF(P12="","",VLOOKUP(P12,審査員名簿!$E$2:$F$22,2))</f>
        <v/>
      </c>
      <c r="V12" s="38" t="str">
        <f>IF(Q12="","",VLOOKUP(Q12,審査員名簿!$E$2:$F$22,2))</f>
        <v/>
      </c>
      <c r="W12" s="27"/>
      <c r="X12" s="39"/>
      <c r="Y12" s="67">
        <v>11</v>
      </c>
      <c r="Z12" s="32">
        <v>3</v>
      </c>
      <c r="AA12" s="32"/>
      <c r="AC12" s="1" t="s">
        <v>514</v>
      </c>
    </row>
    <row r="13" spans="1:29" ht="24" customHeight="1" x14ac:dyDescent="0.2">
      <c r="A13" s="16" t="s">
        <v>125</v>
      </c>
      <c r="B13" s="75" t="s">
        <v>374</v>
      </c>
      <c r="C13" s="18" t="s">
        <v>155</v>
      </c>
      <c r="D13" s="18" t="s">
        <v>70</v>
      </c>
      <c r="E13" s="9" t="s">
        <v>375</v>
      </c>
      <c r="F13" s="8" t="s">
        <v>205</v>
      </c>
      <c r="G13" s="76" t="s">
        <v>200</v>
      </c>
      <c r="H13" s="10">
        <v>18</v>
      </c>
      <c r="I13" s="68" t="s">
        <v>40</v>
      </c>
      <c r="J13" s="8"/>
      <c r="K13" s="9">
        <v>1</v>
      </c>
      <c r="L13" s="9">
        <f t="shared" si="0"/>
        <v>18</v>
      </c>
      <c r="M13" s="9" t="s">
        <v>213</v>
      </c>
      <c r="N13" s="9"/>
      <c r="O13" s="9"/>
      <c r="P13" s="9"/>
      <c r="Q13" s="9"/>
      <c r="R13" s="20" t="s">
        <v>193</v>
      </c>
      <c r="S13" s="21"/>
      <c r="T13" s="21"/>
      <c r="U13" s="21" t="str">
        <f>IF(P13="","",VLOOKUP(P13,審査員名簿!$E$2:$F$22,2))</f>
        <v/>
      </c>
      <c r="V13" s="22" t="str">
        <f>IF(Q13="","",VLOOKUP(Q13,審査員名簿!$E$2:$F$22,2))</f>
        <v/>
      </c>
      <c r="W13" s="27"/>
      <c r="X13" s="11"/>
      <c r="Y13" s="50">
        <v>12</v>
      </c>
      <c r="Z13" s="8">
        <v>3</v>
      </c>
      <c r="AA13" s="76" t="s">
        <v>513</v>
      </c>
    </row>
    <row r="14" spans="1:29" ht="24" customHeight="1" x14ac:dyDescent="0.2">
      <c r="A14" s="16" t="s">
        <v>127</v>
      </c>
      <c r="B14" s="8" t="s">
        <v>376</v>
      </c>
      <c r="C14" s="18" t="s">
        <v>94</v>
      </c>
      <c r="D14" s="18" t="s">
        <v>70</v>
      </c>
      <c r="E14" s="9" t="s">
        <v>377</v>
      </c>
      <c r="F14" s="8" t="s">
        <v>378</v>
      </c>
      <c r="G14" s="8" t="s">
        <v>379</v>
      </c>
      <c r="H14" s="10">
        <v>1</v>
      </c>
      <c r="I14" s="68" t="s">
        <v>40</v>
      </c>
      <c r="J14" s="8"/>
      <c r="K14" s="9">
        <v>1</v>
      </c>
      <c r="L14" s="9">
        <f t="shared" si="0"/>
        <v>1</v>
      </c>
      <c r="M14" s="9" t="s">
        <v>214</v>
      </c>
      <c r="N14" s="9"/>
      <c r="O14" s="9"/>
      <c r="P14" s="9"/>
      <c r="Q14" s="9"/>
      <c r="R14" s="20" t="s">
        <v>188</v>
      </c>
      <c r="S14" s="21"/>
      <c r="T14" s="21"/>
      <c r="U14" s="21" t="str">
        <f>IF(P14="","",VLOOKUP(P14,審査員名簿!$E$2:$F$22,2))</f>
        <v/>
      </c>
      <c r="V14" s="22" t="str">
        <f>IF(Q14="","",VLOOKUP(Q14,審査員名簿!$E$2:$F$22,2))</f>
        <v/>
      </c>
      <c r="W14" s="27"/>
      <c r="X14" s="11"/>
      <c r="Y14" s="50">
        <v>13</v>
      </c>
      <c r="Z14" s="8">
        <v>3</v>
      </c>
      <c r="AA14" s="8" t="s">
        <v>512</v>
      </c>
    </row>
    <row r="15" spans="1:29" ht="24" customHeight="1" x14ac:dyDescent="0.2">
      <c r="A15" s="16" t="s">
        <v>128</v>
      </c>
      <c r="B15" s="8" t="s">
        <v>380</v>
      </c>
      <c r="C15" s="18" t="s">
        <v>73</v>
      </c>
      <c r="D15" s="18" t="s">
        <v>72</v>
      </c>
      <c r="E15" s="9" t="s">
        <v>381</v>
      </c>
      <c r="F15" s="8" t="s">
        <v>382</v>
      </c>
      <c r="G15" s="8" t="s">
        <v>175</v>
      </c>
      <c r="H15" s="10">
        <v>27</v>
      </c>
      <c r="I15" s="68" t="s">
        <v>40</v>
      </c>
      <c r="J15" s="8"/>
      <c r="K15" s="9">
        <v>1</v>
      </c>
      <c r="L15" s="9">
        <f t="shared" si="0"/>
        <v>27</v>
      </c>
      <c r="M15" s="9" t="s">
        <v>212</v>
      </c>
      <c r="N15" s="9"/>
      <c r="O15" s="9"/>
      <c r="P15" s="9"/>
      <c r="Q15" s="9"/>
      <c r="R15" s="20" t="s">
        <v>114</v>
      </c>
      <c r="S15" s="21"/>
      <c r="T15" s="21"/>
      <c r="U15" s="21" t="str">
        <f>IF(P15="","",VLOOKUP(P15,審査員名簿!$E$2:$F$22,2))</f>
        <v/>
      </c>
      <c r="V15" s="22" t="str">
        <f>IF(Q15="","",VLOOKUP(Q15,審査員名簿!$E$2:$F$22,2))</f>
        <v/>
      </c>
      <c r="W15" s="27"/>
      <c r="X15" s="11"/>
      <c r="Y15" s="50">
        <v>14</v>
      </c>
      <c r="Z15" s="8">
        <v>4</v>
      </c>
      <c r="AA15" s="8" t="s">
        <v>513</v>
      </c>
    </row>
    <row r="16" spans="1:29" ht="24" customHeight="1" x14ac:dyDescent="0.2">
      <c r="A16" s="16" t="s">
        <v>130</v>
      </c>
      <c r="B16" s="8" t="s">
        <v>383</v>
      </c>
      <c r="C16" s="18" t="s">
        <v>95</v>
      </c>
      <c r="D16" s="18" t="s">
        <v>72</v>
      </c>
      <c r="E16" s="9" t="s">
        <v>384</v>
      </c>
      <c r="F16" s="8" t="s">
        <v>385</v>
      </c>
      <c r="G16" s="8" t="s">
        <v>386</v>
      </c>
      <c r="H16" s="10">
        <v>3</v>
      </c>
      <c r="I16" s="68" t="s">
        <v>40</v>
      </c>
      <c r="J16" s="8"/>
      <c r="K16" s="9">
        <v>1</v>
      </c>
      <c r="L16" s="9">
        <f t="shared" si="0"/>
        <v>3</v>
      </c>
      <c r="M16" s="9" t="s">
        <v>214</v>
      </c>
      <c r="N16" s="9"/>
      <c r="O16" s="9"/>
      <c r="P16" s="9"/>
      <c r="Q16" s="9"/>
      <c r="R16" s="20" t="s">
        <v>237</v>
      </c>
      <c r="S16" s="21"/>
      <c r="T16" s="21"/>
      <c r="U16" s="21" t="str">
        <f>IF(P16="","",VLOOKUP(P16,審査員名簿!$E$2:$F$22,2))</f>
        <v/>
      </c>
      <c r="V16" s="22" t="str">
        <f>IF(Q16="","",VLOOKUP(Q16,審査員名簿!$E$2:$F$22,2))</f>
        <v/>
      </c>
      <c r="W16" s="27"/>
      <c r="X16" s="11"/>
      <c r="Y16" s="50">
        <v>15</v>
      </c>
      <c r="Z16" s="8">
        <v>3</v>
      </c>
      <c r="AA16" s="8"/>
      <c r="AC16" s="1" t="s">
        <v>514</v>
      </c>
    </row>
    <row r="17" spans="1:29" ht="24" customHeight="1" x14ac:dyDescent="0.2">
      <c r="A17" s="16" t="s">
        <v>131</v>
      </c>
      <c r="B17" s="8" t="s">
        <v>387</v>
      </c>
      <c r="C17" s="18" t="s">
        <v>95</v>
      </c>
      <c r="D17" s="18" t="s">
        <v>72</v>
      </c>
      <c r="E17" s="9" t="s">
        <v>388</v>
      </c>
      <c r="F17" s="8" t="s">
        <v>202</v>
      </c>
      <c r="G17" s="8" t="s">
        <v>203</v>
      </c>
      <c r="H17" s="10">
        <v>2</v>
      </c>
      <c r="I17" s="68" t="s">
        <v>40</v>
      </c>
      <c r="J17" s="8" t="s">
        <v>182</v>
      </c>
      <c r="K17" s="9">
        <v>1</v>
      </c>
      <c r="L17" s="9">
        <f t="shared" si="0"/>
        <v>2</v>
      </c>
      <c r="M17" s="9" t="s">
        <v>215</v>
      </c>
      <c r="N17" s="9"/>
      <c r="O17" s="9"/>
      <c r="P17" s="9"/>
      <c r="Q17" s="9"/>
      <c r="R17" s="20" t="s">
        <v>187</v>
      </c>
      <c r="S17" s="21"/>
      <c r="T17" s="21"/>
      <c r="U17" s="21" t="str">
        <f>IF(P17="","",VLOOKUP(P17,審査員名簿!$E$2:$F$22,2))</f>
        <v/>
      </c>
      <c r="V17" s="22" t="str">
        <f>IF(Q17="","",VLOOKUP(Q17,審査員名簿!$E$2:$F$22,2))</f>
        <v/>
      </c>
      <c r="W17" s="27"/>
      <c r="X17" s="11"/>
      <c r="Y17" s="50">
        <v>16</v>
      </c>
      <c r="Z17" s="8">
        <v>4</v>
      </c>
      <c r="AA17" s="8"/>
      <c r="AB17" s="115">
        <v>5</v>
      </c>
    </row>
    <row r="18" spans="1:29" ht="24" customHeight="1" x14ac:dyDescent="0.2">
      <c r="A18" s="16" t="s">
        <v>132</v>
      </c>
      <c r="B18" s="8" t="s">
        <v>389</v>
      </c>
      <c r="C18" s="18" t="s">
        <v>169</v>
      </c>
      <c r="D18" s="18" t="s">
        <v>70</v>
      </c>
      <c r="E18" s="9" t="s">
        <v>390</v>
      </c>
      <c r="F18" s="8" t="s">
        <v>391</v>
      </c>
      <c r="G18" s="8" t="s">
        <v>392</v>
      </c>
      <c r="H18" s="10">
        <v>0</v>
      </c>
      <c r="I18" s="68" t="s">
        <v>40</v>
      </c>
      <c r="J18" s="8"/>
      <c r="K18" s="9">
        <v>1</v>
      </c>
      <c r="L18" s="9">
        <f t="shared" si="0"/>
        <v>0</v>
      </c>
      <c r="M18" s="9" t="s">
        <v>217</v>
      </c>
      <c r="N18" s="9"/>
      <c r="O18" s="9"/>
      <c r="P18" s="9"/>
      <c r="Q18" s="9"/>
      <c r="R18" s="20" t="s">
        <v>184</v>
      </c>
      <c r="S18" s="21"/>
      <c r="T18" s="21"/>
      <c r="U18" s="21" t="str">
        <f>IF(P18="","",VLOOKUP(P18,審査員名簿!$E$2:$F$22,2))</f>
        <v/>
      </c>
      <c r="V18" s="22" t="str">
        <f>IF(Q18="","",VLOOKUP(Q18,審査員名簿!$E$2:$F$22,2))</f>
        <v/>
      </c>
      <c r="W18" s="26"/>
      <c r="X18" s="12"/>
      <c r="Y18" s="50">
        <v>17</v>
      </c>
      <c r="Z18" s="8">
        <v>3</v>
      </c>
      <c r="AA18" s="8" t="s">
        <v>513</v>
      </c>
    </row>
    <row r="19" spans="1:29" ht="24" customHeight="1" x14ac:dyDescent="0.2">
      <c r="A19" s="16" t="s">
        <v>133</v>
      </c>
      <c r="B19" s="8" t="s">
        <v>393</v>
      </c>
      <c r="C19" s="18" t="s">
        <v>81</v>
      </c>
      <c r="D19" s="18" t="s">
        <v>70</v>
      </c>
      <c r="E19" s="9" t="s">
        <v>394</v>
      </c>
      <c r="F19" s="8" t="s">
        <v>395</v>
      </c>
      <c r="G19" s="8" t="s">
        <v>396</v>
      </c>
      <c r="H19" s="10">
        <v>11</v>
      </c>
      <c r="I19" s="68" t="s">
        <v>40</v>
      </c>
      <c r="J19" s="8"/>
      <c r="K19" s="9">
        <v>1</v>
      </c>
      <c r="L19" s="9">
        <f t="shared" si="0"/>
        <v>11</v>
      </c>
      <c r="M19" s="9" t="s">
        <v>218</v>
      </c>
      <c r="N19" s="9"/>
      <c r="O19" s="9"/>
      <c r="P19" s="9"/>
      <c r="Q19" s="9"/>
      <c r="R19" s="20" t="s">
        <v>191</v>
      </c>
      <c r="S19" s="21"/>
      <c r="T19" s="21"/>
      <c r="U19" s="21" t="str">
        <f>IF(P19="","",VLOOKUP(P19,審査員名簿!$E$2:$F$22,2))</f>
        <v/>
      </c>
      <c r="V19" s="22" t="str">
        <f>IF(Q19="","",VLOOKUP(Q19,審査員名簿!$E$2:$F$22,2))</f>
        <v/>
      </c>
      <c r="W19" s="27"/>
      <c r="X19" s="11"/>
      <c r="Y19" s="50">
        <v>18</v>
      </c>
      <c r="Z19" s="8">
        <v>3</v>
      </c>
      <c r="AA19" s="8"/>
    </row>
    <row r="20" spans="1:29" ht="24" customHeight="1" x14ac:dyDescent="0.2">
      <c r="A20" s="16" t="s">
        <v>134</v>
      </c>
      <c r="B20" s="8" t="s">
        <v>397</v>
      </c>
      <c r="C20" s="18" t="s">
        <v>146</v>
      </c>
      <c r="D20" s="18" t="s">
        <v>72</v>
      </c>
      <c r="E20" s="9" t="s">
        <v>398</v>
      </c>
      <c r="F20" s="8" t="s">
        <v>399</v>
      </c>
      <c r="G20" s="8" t="s">
        <v>204</v>
      </c>
      <c r="H20" s="10">
        <v>20</v>
      </c>
      <c r="I20" s="68" t="s">
        <v>40</v>
      </c>
      <c r="J20" s="8"/>
      <c r="K20" s="9">
        <v>1</v>
      </c>
      <c r="L20" s="8">
        <f t="shared" si="0"/>
        <v>20</v>
      </c>
      <c r="M20" s="9" t="s">
        <v>215</v>
      </c>
      <c r="N20" s="9"/>
      <c r="O20" s="9"/>
      <c r="P20" s="9"/>
      <c r="Q20" s="9"/>
      <c r="R20" s="20" t="s">
        <v>192</v>
      </c>
      <c r="S20" s="21"/>
      <c r="T20" s="21"/>
      <c r="U20" s="21" t="str">
        <f>IF(P20="","",VLOOKUP(P20,審査員名簿!$E$2:$F$22,2))</f>
        <v/>
      </c>
      <c r="V20" s="22" t="str">
        <f>IF(Q20="","",VLOOKUP(Q20,審査員名簿!$E$2:$F$22,2))</f>
        <v/>
      </c>
      <c r="W20" s="27"/>
      <c r="X20" s="11"/>
      <c r="Y20" s="50">
        <v>19</v>
      </c>
      <c r="Z20" s="8">
        <v>4</v>
      </c>
      <c r="AA20" s="8"/>
      <c r="AB20" s="115">
        <v>5</v>
      </c>
      <c r="AC20" s="1" t="s">
        <v>514</v>
      </c>
    </row>
    <row r="21" spans="1:29" ht="24" customHeight="1" thickBot="1" x14ac:dyDescent="0.25">
      <c r="A21" s="16" t="s">
        <v>135</v>
      </c>
      <c r="B21" s="8" t="s">
        <v>400</v>
      </c>
      <c r="C21" s="18" t="s">
        <v>174</v>
      </c>
      <c r="D21" s="18" t="s">
        <v>72</v>
      </c>
      <c r="E21" s="8" t="s">
        <v>401</v>
      </c>
      <c r="F21" s="8" t="s">
        <v>202</v>
      </c>
      <c r="G21" s="8" t="s">
        <v>203</v>
      </c>
      <c r="H21" s="10">
        <v>2</v>
      </c>
      <c r="I21" s="68" t="s">
        <v>40</v>
      </c>
      <c r="J21" s="8" t="s">
        <v>182</v>
      </c>
      <c r="K21" s="9">
        <v>1</v>
      </c>
      <c r="L21" s="9">
        <f t="shared" si="0"/>
        <v>2</v>
      </c>
      <c r="M21" s="9" t="s">
        <v>221</v>
      </c>
      <c r="N21" s="9"/>
      <c r="O21" s="9"/>
      <c r="P21" s="9"/>
      <c r="Q21" s="9"/>
      <c r="R21" s="20" t="s">
        <v>187</v>
      </c>
      <c r="S21" s="21"/>
      <c r="T21" s="21"/>
      <c r="U21" s="21" t="str">
        <f>IF(P21="","",VLOOKUP(P21,審査員名簿!$E$2:$F$22,2))</f>
        <v/>
      </c>
      <c r="V21" s="22" t="str">
        <f>IF(Q21="","",VLOOKUP(Q21,審査員名簿!$E$2:$F$22,2))</f>
        <v/>
      </c>
      <c r="W21" s="27"/>
      <c r="X21" s="11"/>
      <c r="Y21" s="50">
        <v>20</v>
      </c>
      <c r="Z21" s="8">
        <v>4</v>
      </c>
      <c r="AA21" s="8" t="s">
        <v>512</v>
      </c>
      <c r="AB21" s="115">
        <v>1</v>
      </c>
    </row>
    <row r="22" spans="1:29" ht="24" customHeight="1" x14ac:dyDescent="0.2">
      <c r="A22" s="40" t="s">
        <v>136</v>
      </c>
      <c r="B22" s="41" t="s">
        <v>402</v>
      </c>
      <c r="C22" s="42" t="s">
        <v>278</v>
      </c>
      <c r="D22" s="42" t="s">
        <v>72</v>
      </c>
      <c r="E22" s="43" t="s">
        <v>403</v>
      </c>
      <c r="F22" s="41" t="s">
        <v>404</v>
      </c>
      <c r="G22" s="41" t="s">
        <v>405</v>
      </c>
      <c r="H22" s="44">
        <v>97</v>
      </c>
      <c r="I22" s="107" t="s">
        <v>40</v>
      </c>
      <c r="J22" s="41"/>
      <c r="K22" s="43">
        <v>2</v>
      </c>
      <c r="L22" s="43">
        <f t="shared" si="0"/>
        <v>48.5</v>
      </c>
      <c r="M22" s="43" t="s">
        <v>215</v>
      </c>
      <c r="N22" s="43" t="s">
        <v>216</v>
      </c>
      <c r="O22" s="43"/>
      <c r="P22" s="43"/>
      <c r="Q22" s="43"/>
      <c r="R22" s="45" t="s">
        <v>187</v>
      </c>
      <c r="S22" s="46" t="s">
        <v>188</v>
      </c>
      <c r="T22" s="46"/>
      <c r="U22" s="46" t="str">
        <f>IF(P22="","",VLOOKUP(P22,審査員名簿!$E$2:$F$22,2))</f>
        <v/>
      </c>
      <c r="V22" s="47" t="str">
        <f>IF(Q22="","",VLOOKUP(Q22,審査員名簿!$E$2:$F$22,2))</f>
        <v/>
      </c>
      <c r="W22" s="53"/>
      <c r="X22" s="48"/>
      <c r="Y22" s="49">
        <v>21</v>
      </c>
      <c r="Z22" s="41">
        <v>4</v>
      </c>
      <c r="AA22" s="41" t="s">
        <v>513</v>
      </c>
      <c r="AC22" s="2" t="s">
        <v>514</v>
      </c>
    </row>
    <row r="23" spans="1:29" ht="24" customHeight="1" x14ac:dyDescent="0.2">
      <c r="A23" s="16" t="s">
        <v>137</v>
      </c>
      <c r="B23" s="8" t="s">
        <v>406</v>
      </c>
      <c r="C23" s="18" t="s">
        <v>276</v>
      </c>
      <c r="D23" s="18" t="s">
        <v>72</v>
      </c>
      <c r="E23" s="9" t="s">
        <v>407</v>
      </c>
      <c r="F23" s="8" t="s">
        <v>408</v>
      </c>
      <c r="G23" s="8" t="s">
        <v>409</v>
      </c>
      <c r="H23" s="10">
        <v>0</v>
      </c>
      <c r="I23" s="68" t="s">
        <v>40</v>
      </c>
      <c r="J23" s="8"/>
      <c r="K23" s="9">
        <v>2</v>
      </c>
      <c r="L23" s="9">
        <f t="shared" si="0"/>
        <v>0</v>
      </c>
      <c r="M23" s="9" t="s">
        <v>213</v>
      </c>
      <c r="N23" s="9" t="s">
        <v>214</v>
      </c>
      <c r="O23" s="9"/>
      <c r="P23" s="9"/>
      <c r="Q23" s="9"/>
      <c r="R23" s="20" t="s">
        <v>188</v>
      </c>
      <c r="S23" s="21"/>
      <c r="T23" s="21"/>
      <c r="U23" s="21" t="str">
        <f>IF(P23="","",VLOOKUP(P23,審査員名簿!$E$2:$F$22,2))</f>
        <v/>
      </c>
      <c r="V23" s="22" t="str">
        <f>IF(Q23="","",VLOOKUP(Q23,審査員名簿!$E$2:$F$22,2))</f>
        <v/>
      </c>
      <c r="W23" s="27"/>
      <c r="X23" s="11"/>
      <c r="Y23" s="50">
        <v>22</v>
      </c>
      <c r="Z23" s="8">
        <v>3</v>
      </c>
      <c r="AA23" s="8" t="s">
        <v>513</v>
      </c>
      <c r="AB23" s="1">
        <v>3</v>
      </c>
    </row>
    <row r="24" spans="1:29" ht="24" customHeight="1" x14ac:dyDescent="0.2">
      <c r="A24" s="16" t="s">
        <v>138</v>
      </c>
      <c r="B24" s="8" t="s">
        <v>410</v>
      </c>
      <c r="C24" s="18" t="s">
        <v>99</v>
      </c>
      <c r="D24" s="18" t="s">
        <v>72</v>
      </c>
      <c r="E24" s="9" t="s">
        <v>411</v>
      </c>
      <c r="F24" s="8" t="s">
        <v>412</v>
      </c>
      <c r="G24" s="8" t="s">
        <v>413</v>
      </c>
      <c r="H24" s="10">
        <v>0</v>
      </c>
      <c r="I24" s="68" t="s">
        <v>40</v>
      </c>
      <c r="J24" s="8"/>
      <c r="K24" s="9">
        <v>1</v>
      </c>
      <c r="L24" s="9">
        <f t="shared" si="0"/>
        <v>0</v>
      </c>
      <c r="M24" s="9" t="s">
        <v>218</v>
      </c>
      <c r="N24" s="9"/>
      <c r="O24" s="9"/>
      <c r="P24" s="9"/>
      <c r="Q24" s="9"/>
      <c r="R24" s="20" t="s">
        <v>190</v>
      </c>
      <c r="S24" s="21"/>
      <c r="T24" s="21"/>
      <c r="U24" s="21" t="str">
        <f>IF(P24="","",VLOOKUP(P24,審査員名簿!$E$2:$F$22,2))</f>
        <v/>
      </c>
      <c r="V24" s="22" t="str">
        <f>IF(Q24="","",VLOOKUP(Q24,審査員名簿!$E$2:$F$22,2))</f>
        <v/>
      </c>
      <c r="W24" s="26"/>
      <c r="X24" s="12"/>
      <c r="Y24" s="50">
        <v>23</v>
      </c>
      <c r="Z24" s="8">
        <v>4</v>
      </c>
      <c r="AA24" s="8"/>
      <c r="AB24" s="1">
        <v>13</v>
      </c>
    </row>
    <row r="25" spans="1:29" ht="24" customHeight="1" x14ac:dyDescent="0.2">
      <c r="A25" s="16" t="s">
        <v>139</v>
      </c>
      <c r="B25" s="8" t="s">
        <v>414</v>
      </c>
      <c r="C25" s="18" t="s">
        <v>78</v>
      </c>
      <c r="D25" s="18" t="s">
        <v>70</v>
      </c>
      <c r="E25" s="9" t="s">
        <v>415</v>
      </c>
      <c r="F25" s="8" t="s">
        <v>416</v>
      </c>
      <c r="G25" s="8" t="s">
        <v>209</v>
      </c>
      <c r="H25" s="10">
        <v>0</v>
      </c>
      <c r="I25" s="68" t="s">
        <v>40</v>
      </c>
      <c r="J25" s="8"/>
      <c r="K25" s="9">
        <v>1</v>
      </c>
      <c r="L25" s="9">
        <f t="shared" si="0"/>
        <v>0</v>
      </c>
      <c r="M25" s="9" t="s">
        <v>222</v>
      </c>
      <c r="N25" s="9"/>
      <c r="O25" s="9"/>
      <c r="P25" s="9"/>
      <c r="Q25" s="9"/>
      <c r="R25" s="20" t="s">
        <v>508</v>
      </c>
      <c r="S25" s="21"/>
      <c r="T25" s="21"/>
      <c r="U25" s="21" t="str">
        <f>IF(P25="","",VLOOKUP(P25,審査員名簿!$E$2:$F$22,2))</f>
        <v/>
      </c>
      <c r="V25" s="22" t="str">
        <f>IF(Q25="","",VLOOKUP(Q25,審査員名簿!$E$2:$F$22,2))</f>
        <v/>
      </c>
      <c r="W25" s="27"/>
      <c r="X25" s="11"/>
      <c r="Y25" s="50">
        <v>24</v>
      </c>
      <c r="Z25" s="8">
        <v>3</v>
      </c>
      <c r="AA25" s="8"/>
    </row>
    <row r="26" spans="1:29" ht="24" customHeight="1" x14ac:dyDescent="0.2">
      <c r="A26" s="16" t="s">
        <v>140</v>
      </c>
      <c r="B26" s="8" t="s">
        <v>361</v>
      </c>
      <c r="C26" s="18" t="s">
        <v>118</v>
      </c>
      <c r="D26" s="18" t="s">
        <v>72</v>
      </c>
      <c r="E26" s="9" t="s">
        <v>417</v>
      </c>
      <c r="F26" s="8" t="s">
        <v>418</v>
      </c>
      <c r="G26" s="8" t="s">
        <v>419</v>
      </c>
      <c r="H26" s="10">
        <v>13</v>
      </c>
      <c r="I26" s="68" t="s">
        <v>40</v>
      </c>
      <c r="J26" s="8"/>
      <c r="K26" s="9">
        <v>1</v>
      </c>
      <c r="L26" s="9">
        <f t="shared" si="0"/>
        <v>13</v>
      </c>
      <c r="M26" s="9" t="s">
        <v>221</v>
      </c>
      <c r="N26" s="9"/>
      <c r="O26" s="9"/>
      <c r="P26" s="9"/>
      <c r="Q26" s="9"/>
      <c r="R26" s="20" t="s">
        <v>192</v>
      </c>
      <c r="S26" s="21"/>
      <c r="T26" s="21"/>
      <c r="U26" s="21" t="str">
        <f>IF(P26="","",VLOOKUP(P26,審査員名簿!$E$2:$F$22,2))</f>
        <v/>
      </c>
      <c r="V26" s="22" t="str">
        <f>IF(Q26="","",VLOOKUP(Q26,審査員名簿!$E$2:$F$22,2))</f>
        <v/>
      </c>
      <c r="W26" s="27"/>
      <c r="X26" s="11"/>
      <c r="Y26" s="50">
        <v>25</v>
      </c>
      <c r="Z26" s="8">
        <v>3</v>
      </c>
      <c r="AA26" s="8" t="s">
        <v>513</v>
      </c>
    </row>
    <row r="27" spans="1:29" ht="24" customHeight="1" x14ac:dyDescent="0.2">
      <c r="A27" s="16" t="s">
        <v>141</v>
      </c>
      <c r="B27" s="8" t="s">
        <v>420</v>
      </c>
      <c r="C27" s="18" t="s">
        <v>96</v>
      </c>
      <c r="D27" s="18" t="s">
        <v>70</v>
      </c>
      <c r="E27" s="9" t="s">
        <v>421</v>
      </c>
      <c r="F27" s="8" t="s">
        <v>202</v>
      </c>
      <c r="G27" s="8" t="s">
        <v>203</v>
      </c>
      <c r="H27" s="10">
        <v>2</v>
      </c>
      <c r="I27" s="68" t="s">
        <v>40</v>
      </c>
      <c r="J27" s="8"/>
      <c r="K27" s="9">
        <v>1</v>
      </c>
      <c r="L27" s="9">
        <f t="shared" si="0"/>
        <v>2</v>
      </c>
      <c r="M27" s="9" t="s">
        <v>216</v>
      </c>
      <c r="N27" s="9"/>
      <c r="O27" s="9"/>
      <c r="P27" s="9"/>
      <c r="Q27" s="9"/>
      <c r="R27" s="20" t="s">
        <v>187</v>
      </c>
      <c r="S27" s="21"/>
      <c r="T27" s="21"/>
      <c r="U27" s="21" t="str">
        <f>IF(P27="","",VLOOKUP(P27,審査員名簿!$E$2:$F$22,2))</f>
        <v/>
      </c>
      <c r="V27" s="22" t="str">
        <f>IF(Q27="","",VLOOKUP(Q27,審査員名簿!$E$2:$F$22,2))</f>
        <v/>
      </c>
      <c r="W27" s="27"/>
      <c r="X27" s="11"/>
      <c r="Y27" s="50">
        <v>26</v>
      </c>
      <c r="Z27" s="8">
        <v>3</v>
      </c>
      <c r="AA27" s="8" t="s">
        <v>513</v>
      </c>
    </row>
    <row r="28" spans="1:29" ht="24" customHeight="1" x14ac:dyDescent="0.2">
      <c r="A28" s="16" t="s">
        <v>142</v>
      </c>
      <c r="B28" s="8" t="s">
        <v>422</v>
      </c>
      <c r="C28" s="18" t="s">
        <v>423</v>
      </c>
      <c r="D28" s="18" t="s">
        <v>72</v>
      </c>
      <c r="E28" s="9" t="s">
        <v>424</v>
      </c>
      <c r="F28" s="8" t="s">
        <v>425</v>
      </c>
      <c r="G28" s="8" t="s">
        <v>426</v>
      </c>
      <c r="H28" s="10">
        <v>0</v>
      </c>
      <c r="I28" s="68" t="s">
        <v>40</v>
      </c>
      <c r="J28" s="8"/>
      <c r="K28" s="9">
        <v>1</v>
      </c>
      <c r="L28" s="9">
        <f t="shared" si="0"/>
        <v>0</v>
      </c>
      <c r="M28" s="9" t="s">
        <v>223</v>
      </c>
      <c r="N28" s="9"/>
      <c r="O28" s="9"/>
      <c r="P28" s="9"/>
      <c r="Q28" s="9"/>
      <c r="R28" s="20" t="s">
        <v>188</v>
      </c>
      <c r="S28" s="21"/>
      <c r="T28" s="21"/>
      <c r="U28" s="21" t="str">
        <f>IF(P28="","",VLOOKUP(P28,審査員名簿!$E$2:$F$22,2))</f>
        <v/>
      </c>
      <c r="V28" s="22" t="str">
        <f>IF(Q28="","",VLOOKUP(Q28,審査員名簿!$E$2:$F$22,2))</f>
        <v/>
      </c>
      <c r="W28" s="26"/>
      <c r="X28" s="12"/>
      <c r="Y28" s="50">
        <v>27</v>
      </c>
      <c r="Z28" s="8">
        <v>3</v>
      </c>
      <c r="AA28" s="8" t="s">
        <v>512</v>
      </c>
      <c r="AC28" s="1" t="s">
        <v>514</v>
      </c>
    </row>
    <row r="29" spans="1:29" ht="24" customHeight="1" x14ac:dyDescent="0.2">
      <c r="A29" s="16" t="s">
        <v>143</v>
      </c>
      <c r="B29" s="8" t="s">
        <v>427</v>
      </c>
      <c r="C29" s="18" t="s">
        <v>93</v>
      </c>
      <c r="D29" s="18" t="s">
        <v>72</v>
      </c>
      <c r="E29" s="8" t="s">
        <v>180</v>
      </c>
      <c r="F29" s="8" t="s">
        <v>428</v>
      </c>
      <c r="G29" s="8" t="s">
        <v>429</v>
      </c>
      <c r="H29" s="10">
        <v>5</v>
      </c>
      <c r="I29" s="68" t="s">
        <v>40</v>
      </c>
      <c r="J29" s="8"/>
      <c r="K29" s="9">
        <v>3</v>
      </c>
      <c r="L29" s="9">
        <f t="shared" si="0"/>
        <v>1.6666666666666667</v>
      </c>
      <c r="M29" s="9" t="s">
        <v>210</v>
      </c>
      <c r="N29" s="9" t="s">
        <v>211</v>
      </c>
      <c r="O29" s="9" t="s">
        <v>212</v>
      </c>
      <c r="P29" s="9"/>
      <c r="Q29" s="9"/>
      <c r="R29" s="20" t="s">
        <v>192</v>
      </c>
      <c r="S29" s="21"/>
      <c r="T29" s="21"/>
      <c r="U29" s="21" t="str">
        <f>IF(P29="","",VLOOKUP(P29,審査員名簿!$E$2:$F$22,2))</f>
        <v/>
      </c>
      <c r="V29" s="22" t="str">
        <f>IF(Q29="","",VLOOKUP(Q29,審査員名簿!$E$2:$F$22,2))</f>
        <v/>
      </c>
      <c r="W29" s="27"/>
      <c r="X29" s="11"/>
      <c r="Y29" s="50">
        <v>28</v>
      </c>
      <c r="Z29" s="8">
        <v>4</v>
      </c>
      <c r="AA29" s="8"/>
      <c r="AB29" s="115">
        <v>5</v>
      </c>
      <c r="AC29" s="1" t="s">
        <v>514</v>
      </c>
    </row>
    <row r="30" spans="1:29" ht="24" customHeight="1" x14ac:dyDescent="0.2">
      <c r="A30" s="16" t="s">
        <v>144</v>
      </c>
      <c r="B30" s="8" t="s">
        <v>430</v>
      </c>
      <c r="C30" s="18" t="s">
        <v>77</v>
      </c>
      <c r="D30" s="18" t="s">
        <v>72</v>
      </c>
      <c r="E30" s="8" t="s">
        <v>431</v>
      </c>
      <c r="F30" s="8" t="s">
        <v>181</v>
      </c>
      <c r="G30" s="8" t="s">
        <v>432</v>
      </c>
      <c r="H30" s="10">
        <v>6</v>
      </c>
      <c r="I30" s="68" t="s">
        <v>40</v>
      </c>
      <c r="J30" s="8"/>
      <c r="K30" s="9">
        <v>1</v>
      </c>
      <c r="L30" s="9">
        <f t="shared" si="0"/>
        <v>6</v>
      </c>
      <c r="M30" s="9" t="s">
        <v>223</v>
      </c>
      <c r="N30" s="9"/>
      <c r="O30" s="9"/>
      <c r="P30" s="9"/>
      <c r="Q30" s="9"/>
      <c r="R30" s="20" t="s">
        <v>237</v>
      </c>
      <c r="S30" s="21"/>
      <c r="T30" s="21"/>
      <c r="U30" s="21" t="str">
        <f>IF(P30="","",VLOOKUP(P30,審査員名簿!$E$2:$F$22,2))</f>
        <v/>
      </c>
      <c r="V30" s="22" t="str">
        <f>IF(Q30="","",VLOOKUP(Q30,審査員名簿!$E$2:$F$22,2))</f>
        <v/>
      </c>
      <c r="W30" s="73"/>
      <c r="X30" s="11"/>
      <c r="Y30" s="50">
        <v>29</v>
      </c>
      <c r="Z30" s="8">
        <v>3</v>
      </c>
      <c r="AA30" s="8" t="s">
        <v>513</v>
      </c>
    </row>
    <row r="31" spans="1:29" ht="24" customHeight="1" thickBot="1" x14ac:dyDescent="0.25">
      <c r="A31" s="17" t="s">
        <v>145</v>
      </c>
      <c r="B31" s="13" t="s">
        <v>433</v>
      </c>
      <c r="C31" s="19" t="s">
        <v>102</v>
      </c>
      <c r="D31" s="19" t="s">
        <v>72</v>
      </c>
      <c r="E31" s="13" t="s">
        <v>434</v>
      </c>
      <c r="F31" s="13" t="s">
        <v>435</v>
      </c>
      <c r="G31" s="13" t="s">
        <v>436</v>
      </c>
      <c r="H31" s="15">
        <v>16</v>
      </c>
      <c r="I31" s="69" t="s">
        <v>40</v>
      </c>
      <c r="J31" s="13"/>
      <c r="K31" s="14">
        <v>1</v>
      </c>
      <c r="L31" s="14">
        <f t="shared" si="0"/>
        <v>16</v>
      </c>
      <c r="M31" s="14" t="s">
        <v>213</v>
      </c>
      <c r="N31" s="14"/>
      <c r="O31" s="14"/>
      <c r="P31" s="14"/>
      <c r="Q31" s="14"/>
      <c r="R31" s="23" t="s">
        <v>193</v>
      </c>
      <c r="S31" s="24"/>
      <c r="T31" s="24"/>
      <c r="U31" s="24" t="str">
        <f>IF(P31="","",VLOOKUP(P31,審査員名簿!$E$2:$F$22,2))</f>
        <v/>
      </c>
      <c r="V31" s="25" t="str">
        <f>IF(Q31="","",VLOOKUP(Q31,審査員名簿!$E$2:$F$22,2))</f>
        <v/>
      </c>
      <c r="W31" s="54"/>
      <c r="X31" s="51"/>
      <c r="Y31" s="52">
        <v>30</v>
      </c>
      <c r="Z31" s="13">
        <v>4</v>
      </c>
      <c r="AA31" s="13" t="s">
        <v>512</v>
      </c>
      <c r="AB31" s="115">
        <v>1</v>
      </c>
      <c r="AC31" s="1" t="s">
        <v>514</v>
      </c>
    </row>
    <row r="32" spans="1:29" ht="24" customHeight="1" x14ac:dyDescent="0.2">
      <c r="A32" s="16" t="s">
        <v>147</v>
      </c>
      <c r="B32" s="8" t="s">
        <v>437</v>
      </c>
      <c r="C32" s="18" t="s">
        <v>82</v>
      </c>
      <c r="D32" s="18" t="s">
        <v>72</v>
      </c>
      <c r="E32" s="8" t="s">
        <v>438</v>
      </c>
      <c r="F32" s="8" t="s">
        <v>439</v>
      </c>
      <c r="G32" s="8" t="s">
        <v>440</v>
      </c>
      <c r="H32" s="10">
        <v>9</v>
      </c>
      <c r="I32" s="68" t="s">
        <v>40</v>
      </c>
      <c r="J32" s="8"/>
      <c r="K32" s="9">
        <v>1</v>
      </c>
      <c r="L32" s="9">
        <f t="shared" si="0"/>
        <v>9</v>
      </c>
      <c r="M32" s="9" t="s">
        <v>216</v>
      </c>
      <c r="N32" s="9"/>
      <c r="O32" s="9"/>
      <c r="P32" s="9"/>
      <c r="Q32" s="9"/>
      <c r="R32" s="20" t="s">
        <v>190</v>
      </c>
      <c r="S32" s="21"/>
      <c r="T32" s="21"/>
      <c r="U32" s="21" t="str">
        <f>IF(P32="","",VLOOKUP(P32,審査員名簿!$E$2:$F$22,2))</f>
        <v/>
      </c>
      <c r="V32" s="22" t="str">
        <f>IF(Q32="","",VLOOKUP(Q32,審査員名簿!$E$2:$F$22,2))</f>
        <v/>
      </c>
      <c r="W32" s="27"/>
      <c r="X32" s="11"/>
      <c r="Y32" s="50">
        <v>31</v>
      </c>
      <c r="Z32" s="8">
        <v>3</v>
      </c>
      <c r="AA32" s="8" t="s">
        <v>513</v>
      </c>
    </row>
    <row r="33" spans="1:29" ht="24" customHeight="1" x14ac:dyDescent="0.2">
      <c r="A33" s="16" t="s">
        <v>148</v>
      </c>
      <c r="B33" s="8" t="s">
        <v>441</v>
      </c>
      <c r="C33" s="18" t="s">
        <v>120</v>
      </c>
      <c r="D33" s="18" t="s">
        <v>76</v>
      </c>
      <c r="E33" s="8" t="s">
        <v>442</v>
      </c>
      <c r="F33" s="8" t="s">
        <v>416</v>
      </c>
      <c r="G33" s="8" t="s">
        <v>209</v>
      </c>
      <c r="H33" s="10">
        <v>0</v>
      </c>
      <c r="I33" s="68" t="s">
        <v>40</v>
      </c>
      <c r="J33" s="8"/>
      <c r="K33" s="9">
        <v>1</v>
      </c>
      <c r="L33" s="9">
        <f t="shared" si="0"/>
        <v>0</v>
      </c>
      <c r="M33" s="9" t="s">
        <v>214</v>
      </c>
      <c r="N33" s="9"/>
      <c r="O33" s="9"/>
      <c r="P33" s="9"/>
      <c r="Q33" s="9"/>
      <c r="R33" s="20" t="s">
        <v>508</v>
      </c>
      <c r="S33" s="21"/>
      <c r="T33" s="21"/>
      <c r="U33" s="21" t="str">
        <f>IF(P33="","",VLOOKUP(P33,審査員名簿!$E$2:$F$22,2))</f>
        <v/>
      </c>
      <c r="V33" s="22" t="str">
        <f>IF(Q33="","",VLOOKUP(Q33,審査員名簿!$E$2:$F$22,2))</f>
        <v/>
      </c>
      <c r="W33" s="27"/>
      <c r="X33" s="11"/>
      <c r="Y33" s="50">
        <v>32</v>
      </c>
      <c r="Z33" s="8">
        <v>4</v>
      </c>
      <c r="AA33" s="8"/>
      <c r="AB33" s="115">
        <v>5</v>
      </c>
      <c r="AC33" s="116" t="s">
        <v>514</v>
      </c>
    </row>
    <row r="34" spans="1:29" ht="24" customHeight="1" x14ac:dyDescent="0.2">
      <c r="A34" s="16" t="s">
        <v>149</v>
      </c>
      <c r="B34" s="8" t="s">
        <v>443</v>
      </c>
      <c r="C34" s="18" t="s">
        <v>90</v>
      </c>
      <c r="D34" s="18" t="s">
        <v>72</v>
      </c>
      <c r="E34" s="8" t="s">
        <v>444</v>
      </c>
      <c r="F34" s="8" t="s">
        <v>445</v>
      </c>
      <c r="G34" s="8" t="s">
        <v>446</v>
      </c>
      <c r="H34" s="10">
        <v>0</v>
      </c>
      <c r="I34" s="68" t="s">
        <v>40</v>
      </c>
      <c r="J34" s="8"/>
      <c r="K34" s="9">
        <v>2</v>
      </c>
      <c r="L34" s="9">
        <f t="shared" ref="L34:L51" si="1">H34/K34</f>
        <v>0</v>
      </c>
      <c r="M34" s="9" t="s">
        <v>215</v>
      </c>
      <c r="N34" s="9" t="s">
        <v>216</v>
      </c>
      <c r="O34" s="9"/>
      <c r="P34" s="9"/>
      <c r="Q34" s="9"/>
      <c r="R34" s="20" t="s">
        <v>191</v>
      </c>
      <c r="S34" s="21"/>
      <c r="T34" s="21"/>
      <c r="U34" s="21" t="str">
        <f>IF(P34="","",VLOOKUP(P34,審査員名簿!$E$2:$F$22,2))</f>
        <v/>
      </c>
      <c r="V34" s="22" t="str">
        <f>IF(Q34="","",VLOOKUP(Q34,審査員名簿!$E$2:$F$22,2))</f>
        <v/>
      </c>
      <c r="W34" s="27"/>
      <c r="X34" s="11"/>
      <c r="Y34" s="50">
        <v>33</v>
      </c>
      <c r="Z34" s="8">
        <v>3</v>
      </c>
      <c r="AA34" s="8" t="s">
        <v>512</v>
      </c>
    </row>
    <row r="35" spans="1:29" ht="24" customHeight="1" x14ac:dyDescent="0.2">
      <c r="A35" s="16" t="s">
        <v>150</v>
      </c>
      <c r="B35" s="8" t="s">
        <v>447</v>
      </c>
      <c r="C35" s="18" t="s">
        <v>100</v>
      </c>
      <c r="D35" s="18" t="s">
        <v>72</v>
      </c>
      <c r="E35" s="8" t="s">
        <v>448</v>
      </c>
      <c r="F35" s="8" t="s">
        <v>449</v>
      </c>
      <c r="G35" s="8" t="s">
        <v>450</v>
      </c>
      <c r="H35" s="10">
        <v>12</v>
      </c>
      <c r="I35" s="68" t="s">
        <v>40</v>
      </c>
      <c r="J35" s="8"/>
      <c r="K35" s="9">
        <v>1</v>
      </c>
      <c r="L35" s="9">
        <f t="shared" si="1"/>
        <v>12</v>
      </c>
      <c r="M35" s="9" t="s">
        <v>217</v>
      </c>
      <c r="N35" s="9"/>
      <c r="O35" s="9"/>
      <c r="P35" s="9"/>
      <c r="Q35" s="9"/>
      <c r="R35" s="20" t="s">
        <v>114</v>
      </c>
      <c r="S35" s="21"/>
      <c r="T35" s="21"/>
      <c r="U35" s="21" t="str">
        <f>IF(P35="","",VLOOKUP(P35,審査員名簿!$E$2:$F$22,2))</f>
        <v/>
      </c>
      <c r="V35" s="22" t="str">
        <f>IF(Q35="","",VLOOKUP(Q35,審査員名簿!$E$2:$F$22,2))</f>
        <v/>
      </c>
      <c r="W35" s="27"/>
      <c r="X35" s="11"/>
      <c r="Y35" s="50">
        <v>34</v>
      </c>
      <c r="Z35" s="8">
        <v>3</v>
      </c>
      <c r="AA35" s="8"/>
    </row>
    <row r="36" spans="1:29" ht="24" customHeight="1" x14ac:dyDescent="0.2">
      <c r="A36" s="16" t="s">
        <v>151</v>
      </c>
      <c r="B36" s="8" t="s">
        <v>451</v>
      </c>
      <c r="C36" s="18" t="s">
        <v>126</v>
      </c>
      <c r="D36" s="18" t="s">
        <v>72</v>
      </c>
      <c r="E36" s="8" t="s">
        <v>208</v>
      </c>
      <c r="F36" s="59" t="s">
        <v>452</v>
      </c>
      <c r="G36" s="8" t="s">
        <v>453</v>
      </c>
      <c r="H36" s="10">
        <v>74</v>
      </c>
      <c r="I36" s="68" t="s">
        <v>40</v>
      </c>
      <c r="J36" s="8"/>
      <c r="K36" s="9">
        <v>1</v>
      </c>
      <c r="L36" s="9">
        <f t="shared" si="1"/>
        <v>74</v>
      </c>
      <c r="M36" s="9" t="s">
        <v>218</v>
      </c>
      <c r="N36" s="9"/>
      <c r="O36" s="9"/>
      <c r="P36" s="9"/>
      <c r="Q36" s="9"/>
      <c r="R36" s="20" t="s">
        <v>194</v>
      </c>
      <c r="S36" s="21" t="s">
        <v>189</v>
      </c>
      <c r="T36" s="21"/>
      <c r="U36" s="21" t="str">
        <f>IF(P36="","",VLOOKUP(P36,審査員名簿!$E$2:$F$22,2))</f>
        <v/>
      </c>
      <c r="V36" s="22" t="str">
        <f>IF(Q36="","",VLOOKUP(Q36,審査員名簿!$E$2:$F$22,2))</f>
        <v/>
      </c>
      <c r="W36" s="27"/>
      <c r="X36" s="11"/>
      <c r="Y36" s="50">
        <v>35</v>
      </c>
      <c r="Z36" s="59">
        <v>4</v>
      </c>
      <c r="AA36" s="8"/>
      <c r="AB36" s="115">
        <v>5</v>
      </c>
    </row>
    <row r="37" spans="1:29" ht="24" customHeight="1" x14ac:dyDescent="0.2">
      <c r="A37" s="16" t="s">
        <v>153</v>
      </c>
      <c r="B37" s="8" t="s">
        <v>454</v>
      </c>
      <c r="C37" s="18" t="s">
        <v>69</v>
      </c>
      <c r="D37" s="18" t="s">
        <v>72</v>
      </c>
      <c r="E37" s="8" t="s">
        <v>455</v>
      </c>
      <c r="F37" s="8" t="s">
        <v>456</v>
      </c>
      <c r="G37" s="8" t="s">
        <v>457</v>
      </c>
      <c r="H37" s="10">
        <v>2</v>
      </c>
      <c r="I37" s="68" t="s">
        <v>40</v>
      </c>
      <c r="J37" s="8"/>
      <c r="K37" s="9">
        <v>1</v>
      </c>
      <c r="L37" s="9">
        <f t="shared" si="1"/>
        <v>2</v>
      </c>
      <c r="M37" s="9" t="s">
        <v>219</v>
      </c>
      <c r="N37" s="9"/>
      <c r="O37" s="9"/>
      <c r="P37" s="9"/>
      <c r="Q37" s="9"/>
      <c r="R37" s="20" t="s">
        <v>191</v>
      </c>
      <c r="S37" s="21"/>
      <c r="T37" s="21"/>
      <c r="U37" s="21" t="str">
        <f>IF(P37="","",VLOOKUP(P37,審査員名簿!$E$2:$F$22,2))</f>
        <v/>
      </c>
      <c r="V37" s="22" t="str">
        <f>IF(Q37="","",VLOOKUP(Q37,審査員名簿!$E$2:$F$22,2))</f>
        <v/>
      </c>
      <c r="W37" s="27"/>
      <c r="X37" s="11"/>
      <c r="Y37" s="50">
        <v>36</v>
      </c>
      <c r="Z37" s="8">
        <v>3</v>
      </c>
      <c r="AA37" s="8" t="s">
        <v>512</v>
      </c>
    </row>
    <row r="38" spans="1:29" ht="24" customHeight="1" x14ac:dyDescent="0.2">
      <c r="A38" s="16" t="s">
        <v>154</v>
      </c>
      <c r="B38" s="8" t="s">
        <v>458</v>
      </c>
      <c r="C38" s="18" t="s">
        <v>103</v>
      </c>
      <c r="D38" s="18" t="s">
        <v>70</v>
      </c>
      <c r="E38" s="8" t="s">
        <v>459</v>
      </c>
      <c r="F38" s="8" t="s">
        <v>416</v>
      </c>
      <c r="G38" s="8" t="s">
        <v>209</v>
      </c>
      <c r="H38" s="10">
        <v>0</v>
      </c>
      <c r="I38" s="68" t="s">
        <v>40</v>
      </c>
      <c r="J38" s="8"/>
      <c r="K38" s="9">
        <v>1</v>
      </c>
      <c r="L38" s="9">
        <f t="shared" si="1"/>
        <v>0</v>
      </c>
      <c r="M38" s="9" t="s">
        <v>222</v>
      </c>
      <c r="N38" s="9"/>
      <c r="O38" s="9"/>
      <c r="P38" s="9"/>
      <c r="Q38" s="9"/>
      <c r="R38" s="20" t="s">
        <v>508</v>
      </c>
      <c r="S38" s="21"/>
      <c r="T38" s="21"/>
      <c r="U38" s="21" t="str">
        <f>IF(P38="","",VLOOKUP(P38,審査員名簿!$E$2:$F$22,2))</f>
        <v/>
      </c>
      <c r="V38" s="22" t="str">
        <f>IF(Q38="","",VLOOKUP(Q38,審査員名簿!$E$2:$F$22,2))</f>
        <v/>
      </c>
      <c r="W38" s="27"/>
      <c r="X38" s="11"/>
      <c r="Y38" s="50">
        <v>37</v>
      </c>
      <c r="Z38" s="8">
        <v>3</v>
      </c>
      <c r="AA38" s="8" t="s">
        <v>512</v>
      </c>
    </row>
    <row r="39" spans="1:29" ht="24" customHeight="1" x14ac:dyDescent="0.2">
      <c r="A39" s="16" t="s">
        <v>156</v>
      </c>
      <c r="B39" s="8" t="s">
        <v>460</v>
      </c>
      <c r="C39" s="18" t="s">
        <v>321</v>
      </c>
      <c r="D39" s="18" t="s">
        <v>72</v>
      </c>
      <c r="E39" s="8" t="s">
        <v>461</v>
      </c>
      <c r="F39" s="8" t="s">
        <v>462</v>
      </c>
      <c r="G39" s="8" t="s">
        <v>209</v>
      </c>
      <c r="H39" s="10">
        <v>1</v>
      </c>
      <c r="I39" s="68" t="s">
        <v>40</v>
      </c>
      <c r="J39" s="8"/>
      <c r="K39" s="9">
        <v>1</v>
      </c>
      <c r="L39" s="9">
        <f t="shared" si="1"/>
        <v>1</v>
      </c>
      <c r="M39" s="9" t="s">
        <v>219</v>
      </c>
      <c r="N39" s="9"/>
      <c r="O39" s="9"/>
      <c r="P39" s="9"/>
      <c r="Q39" s="9"/>
      <c r="R39" s="20" t="s">
        <v>114</v>
      </c>
      <c r="S39" s="21"/>
      <c r="T39" s="21"/>
      <c r="U39" s="21" t="str">
        <f>IF(P39="","",VLOOKUP(P39,審査員名簿!$E$2:$F$22,2))</f>
        <v/>
      </c>
      <c r="V39" s="22" t="str">
        <f>IF(Q39="","",VLOOKUP(Q39,審査員名簿!$E$2:$F$22,2))</f>
        <v/>
      </c>
      <c r="W39" s="27"/>
      <c r="X39" s="11"/>
      <c r="Y39" s="50">
        <v>38</v>
      </c>
      <c r="Z39" s="8">
        <v>3</v>
      </c>
      <c r="AA39" s="8"/>
    </row>
    <row r="40" spans="1:29" ht="24" customHeight="1" x14ac:dyDescent="0.2">
      <c r="A40" s="16" t="s">
        <v>157</v>
      </c>
      <c r="B40" s="8" t="s">
        <v>463</v>
      </c>
      <c r="C40" s="18" t="s">
        <v>197</v>
      </c>
      <c r="D40" s="18" t="s">
        <v>76</v>
      </c>
      <c r="E40" s="8" t="s">
        <v>464</v>
      </c>
      <c r="F40" s="8" t="s">
        <v>465</v>
      </c>
      <c r="G40" s="8" t="s">
        <v>466</v>
      </c>
      <c r="H40" s="10">
        <v>0</v>
      </c>
      <c r="I40" s="68" t="s">
        <v>40</v>
      </c>
      <c r="J40" s="8"/>
      <c r="K40" s="9">
        <v>1</v>
      </c>
      <c r="L40" s="9">
        <f t="shared" si="1"/>
        <v>0</v>
      </c>
      <c r="M40" s="9" t="s">
        <v>219</v>
      </c>
      <c r="N40" s="9"/>
      <c r="O40" s="9"/>
      <c r="P40" s="9"/>
      <c r="Q40" s="9"/>
      <c r="R40" s="20" t="s">
        <v>189</v>
      </c>
      <c r="S40" s="21"/>
      <c r="T40" s="21"/>
      <c r="U40" s="21" t="str">
        <f>IF(P40="","",VLOOKUP(P40,審査員名簿!$E$2:$F$22,2))</f>
        <v/>
      </c>
      <c r="V40" s="22" t="str">
        <f>IF(Q40="","",VLOOKUP(Q40,審査員名簿!$E$2:$F$22,2))</f>
        <v/>
      </c>
      <c r="W40" s="27"/>
      <c r="X40" s="11"/>
      <c r="Y40" s="50">
        <v>39</v>
      </c>
      <c r="Z40" s="8">
        <v>4</v>
      </c>
      <c r="AA40" s="8" t="s">
        <v>513</v>
      </c>
    </row>
    <row r="41" spans="1:29" ht="24" customHeight="1" thickBot="1" x14ac:dyDescent="0.25">
      <c r="A41" s="16" t="s">
        <v>158</v>
      </c>
      <c r="B41" s="8" t="s">
        <v>467</v>
      </c>
      <c r="C41" s="18" t="s">
        <v>129</v>
      </c>
      <c r="D41" s="18" t="s">
        <v>72</v>
      </c>
      <c r="E41" s="8" t="s">
        <v>468</v>
      </c>
      <c r="F41" s="8" t="s">
        <v>469</v>
      </c>
      <c r="G41" s="8" t="s">
        <v>470</v>
      </c>
      <c r="H41" s="10">
        <v>19</v>
      </c>
      <c r="I41" s="68" t="s">
        <v>40</v>
      </c>
      <c r="J41" s="8"/>
      <c r="K41" s="9">
        <v>1</v>
      </c>
      <c r="L41" s="9">
        <f t="shared" si="1"/>
        <v>19</v>
      </c>
      <c r="M41" s="9" t="s">
        <v>223</v>
      </c>
      <c r="N41" s="9"/>
      <c r="O41" s="9"/>
      <c r="P41" s="9"/>
      <c r="Q41" s="9"/>
      <c r="R41" s="20" t="s">
        <v>237</v>
      </c>
      <c r="S41" s="21"/>
      <c r="T41" s="21"/>
      <c r="U41" s="21" t="str">
        <f>IF(P41="","",VLOOKUP(P41,審査員名簿!$E$2:$F$22,2))</f>
        <v/>
      </c>
      <c r="V41" s="22" t="str">
        <f>IF(Q41="","",VLOOKUP(Q41,審査員名簿!$E$2:$F$22,2))</f>
        <v/>
      </c>
      <c r="W41" s="27"/>
      <c r="X41" s="11"/>
      <c r="Y41" s="50">
        <v>40</v>
      </c>
      <c r="Z41" s="8">
        <v>4</v>
      </c>
      <c r="AA41" s="8"/>
      <c r="AB41" s="115">
        <v>5</v>
      </c>
    </row>
    <row r="42" spans="1:29" ht="24" customHeight="1" x14ac:dyDescent="0.2">
      <c r="A42" s="40" t="s">
        <v>159</v>
      </c>
      <c r="B42" s="41" t="s">
        <v>471</v>
      </c>
      <c r="C42" s="42" t="s">
        <v>105</v>
      </c>
      <c r="D42" s="42" t="s">
        <v>72</v>
      </c>
      <c r="E42" s="41" t="s">
        <v>472</v>
      </c>
      <c r="F42" s="41" t="s">
        <v>473</v>
      </c>
      <c r="G42" s="41" t="s">
        <v>474</v>
      </c>
      <c r="H42" s="44">
        <v>1</v>
      </c>
      <c r="I42" s="107" t="s">
        <v>40</v>
      </c>
      <c r="J42" s="41"/>
      <c r="K42" s="43">
        <v>2</v>
      </c>
      <c r="L42" s="43">
        <f t="shared" si="1"/>
        <v>0.5</v>
      </c>
      <c r="M42" s="43" t="s">
        <v>217</v>
      </c>
      <c r="N42" s="43" t="s">
        <v>218</v>
      </c>
      <c r="O42" s="43"/>
      <c r="P42" s="43"/>
      <c r="Q42" s="43"/>
      <c r="R42" s="45" t="s">
        <v>114</v>
      </c>
      <c r="S42" s="46"/>
      <c r="T42" s="46"/>
      <c r="U42" s="46" t="str">
        <f>IF(P42="","",VLOOKUP(P42,審査員名簿!$E$2:$F$22,2))</f>
        <v/>
      </c>
      <c r="V42" s="47" t="str">
        <f>IF(Q42="","",VLOOKUP(Q42,審査員名簿!$E$2:$F$22,2))</f>
        <v/>
      </c>
      <c r="W42" s="53"/>
      <c r="X42" s="48"/>
      <c r="Y42" s="49">
        <v>41</v>
      </c>
      <c r="Z42" s="41">
        <v>3</v>
      </c>
      <c r="AA42" s="41" t="s">
        <v>512</v>
      </c>
    </row>
    <row r="43" spans="1:29" ht="24" customHeight="1" x14ac:dyDescent="0.2">
      <c r="A43" s="16" t="s">
        <v>160</v>
      </c>
      <c r="B43" s="8" t="s">
        <v>475</v>
      </c>
      <c r="C43" s="18" t="s">
        <v>171</v>
      </c>
      <c r="D43" s="18" t="s">
        <v>70</v>
      </c>
      <c r="E43" s="8" t="s">
        <v>476</v>
      </c>
      <c r="F43" s="8" t="s">
        <v>177</v>
      </c>
      <c r="G43" s="8" t="s">
        <v>178</v>
      </c>
      <c r="H43" s="10">
        <v>6</v>
      </c>
      <c r="I43" s="68" t="s">
        <v>40</v>
      </c>
      <c r="J43" s="8"/>
      <c r="K43" s="9">
        <v>1</v>
      </c>
      <c r="L43" s="9">
        <f t="shared" si="1"/>
        <v>6</v>
      </c>
      <c r="M43" s="9" t="s">
        <v>219</v>
      </c>
      <c r="N43" s="9"/>
      <c r="O43" s="9"/>
      <c r="P43" s="9"/>
      <c r="Q43" s="9"/>
      <c r="R43" s="20" t="s">
        <v>194</v>
      </c>
      <c r="S43" s="21"/>
      <c r="T43" s="21"/>
      <c r="U43" s="21" t="str">
        <f>IF(P43="","",VLOOKUP(P43,審査員名簿!$E$2:$F$22,2))</f>
        <v/>
      </c>
      <c r="V43" s="22" t="str">
        <f>IF(Q43="","",VLOOKUP(Q43,審査員名簿!$E$2:$F$22,2))</f>
        <v/>
      </c>
      <c r="W43" s="27"/>
      <c r="X43" s="11"/>
      <c r="Y43" s="50">
        <v>42</v>
      </c>
      <c r="Z43" s="8">
        <v>3</v>
      </c>
      <c r="AA43" s="8"/>
    </row>
    <row r="44" spans="1:29" ht="24" customHeight="1" x14ac:dyDescent="0.2">
      <c r="A44" s="16" t="s">
        <v>161</v>
      </c>
      <c r="B44" s="8" t="s">
        <v>477</v>
      </c>
      <c r="C44" s="18" t="s">
        <v>83</v>
      </c>
      <c r="D44" s="18" t="s">
        <v>70</v>
      </c>
      <c r="E44" s="8" t="s">
        <v>478</v>
      </c>
      <c r="F44" s="8" t="s">
        <v>479</v>
      </c>
      <c r="G44" s="8" t="s">
        <v>480</v>
      </c>
      <c r="H44" s="10">
        <v>13</v>
      </c>
      <c r="I44" s="68" t="s">
        <v>40</v>
      </c>
      <c r="J44" s="8"/>
      <c r="K44" s="9">
        <v>1</v>
      </c>
      <c r="L44" s="9">
        <f t="shared" si="1"/>
        <v>13</v>
      </c>
      <c r="M44" s="9" t="s">
        <v>217</v>
      </c>
      <c r="N44" s="9"/>
      <c r="O44" s="9"/>
      <c r="P44" s="9"/>
      <c r="Q44" s="9"/>
      <c r="R44" s="20" t="s">
        <v>237</v>
      </c>
      <c r="S44" s="21"/>
      <c r="T44" s="21"/>
      <c r="U44" s="21" t="str">
        <f>IF(P44="","",VLOOKUP(P44,審査員名簿!$E$2:$F$22,2))</f>
        <v/>
      </c>
      <c r="V44" s="22" t="str">
        <f>IF(Q44="","",VLOOKUP(Q44,審査員名簿!$E$2:$F$22,2))</f>
        <v/>
      </c>
      <c r="W44" s="26"/>
      <c r="X44" s="12"/>
      <c r="Y44" s="50">
        <v>43</v>
      </c>
      <c r="Z44" s="8">
        <v>3</v>
      </c>
      <c r="AA44" s="8" t="s">
        <v>512</v>
      </c>
    </row>
    <row r="45" spans="1:29" ht="24" customHeight="1" x14ac:dyDescent="0.2">
      <c r="A45" s="16" t="s">
        <v>162</v>
      </c>
      <c r="B45" s="8" t="s">
        <v>481</v>
      </c>
      <c r="C45" s="18" t="s">
        <v>80</v>
      </c>
      <c r="D45" s="18" t="s">
        <v>72</v>
      </c>
      <c r="E45" s="8" t="s">
        <v>482</v>
      </c>
      <c r="F45" s="8" t="s">
        <v>483</v>
      </c>
      <c r="G45" s="8" t="s">
        <v>484</v>
      </c>
      <c r="H45" s="10">
        <v>36</v>
      </c>
      <c r="I45" s="68" t="s">
        <v>40</v>
      </c>
      <c r="J45" s="8"/>
      <c r="K45" s="9">
        <v>1</v>
      </c>
      <c r="L45" s="9">
        <f t="shared" si="1"/>
        <v>36</v>
      </c>
      <c r="M45" s="9" t="s">
        <v>220</v>
      </c>
      <c r="N45" s="9"/>
      <c r="O45" s="9"/>
      <c r="P45" s="9"/>
      <c r="Q45" s="9"/>
      <c r="R45" s="20" t="s">
        <v>191</v>
      </c>
      <c r="S45" s="21"/>
      <c r="T45" s="21"/>
      <c r="U45" s="21" t="str">
        <f>IF(P45="","",VLOOKUP(P45,審査員名簿!$E$2:$F$22,2))</f>
        <v/>
      </c>
      <c r="V45" s="22" t="str">
        <f>IF(Q45="","",VLOOKUP(Q45,審査員名簿!$E$2:$F$22,2))</f>
        <v/>
      </c>
      <c r="W45" s="27"/>
      <c r="X45" s="11"/>
      <c r="Y45" s="50">
        <v>44</v>
      </c>
      <c r="Z45" s="8">
        <v>3</v>
      </c>
      <c r="AA45" s="8" t="s">
        <v>512</v>
      </c>
      <c r="AC45" s="2" t="s">
        <v>514</v>
      </c>
    </row>
    <row r="46" spans="1:29" ht="24" customHeight="1" x14ac:dyDescent="0.2">
      <c r="A46" s="16" t="s">
        <v>163</v>
      </c>
      <c r="B46" s="8" t="s">
        <v>485</v>
      </c>
      <c r="C46" s="18" t="s">
        <v>97</v>
      </c>
      <c r="D46" s="18" t="s">
        <v>72</v>
      </c>
      <c r="E46" s="8" t="s">
        <v>486</v>
      </c>
      <c r="F46" s="8" t="s">
        <v>487</v>
      </c>
      <c r="G46" s="8" t="s">
        <v>488</v>
      </c>
      <c r="H46" s="10">
        <v>8</v>
      </c>
      <c r="I46" s="68" t="s">
        <v>40</v>
      </c>
      <c r="J46" s="8"/>
      <c r="K46" s="9">
        <v>1</v>
      </c>
      <c r="L46" s="9">
        <f t="shared" si="1"/>
        <v>8</v>
      </c>
      <c r="M46" s="9" t="s">
        <v>220</v>
      </c>
      <c r="N46" s="9"/>
      <c r="O46" s="9"/>
      <c r="P46" s="9"/>
      <c r="Q46" s="9"/>
      <c r="R46" s="20" t="s">
        <v>189</v>
      </c>
      <c r="S46" s="21"/>
      <c r="T46" s="21"/>
      <c r="U46" s="21" t="str">
        <f>IF(P46="","",VLOOKUP(P46,審査員名簿!$E$2:$F$22,2))</f>
        <v/>
      </c>
      <c r="V46" s="22" t="str">
        <f>IF(Q46="","",VLOOKUP(Q46,審査員名簿!$E$2:$F$22,2))</f>
        <v/>
      </c>
      <c r="W46" s="27"/>
      <c r="X46" s="11"/>
      <c r="Y46" s="50">
        <v>45</v>
      </c>
      <c r="Z46" s="8">
        <v>4</v>
      </c>
      <c r="AA46" s="8"/>
      <c r="AB46" s="115">
        <v>5</v>
      </c>
    </row>
    <row r="47" spans="1:29" ht="24" customHeight="1" x14ac:dyDescent="0.2">
      <c r="A47" s="16" t="s">
        <v>164</v>
      </c>
      <c r="B47" s="8" t="s">
        <v>489</v>
      </c>
      <c r="C47" s="18" t="s">
        <v>165</v>
      </c>
      <c r="D47" s="18" t="s">
        <v>76</v>
      </c>
      <c r="E47" s="8" t="s">
        <v>490</v>
      </c>
      <c r="F47" s="8" t="s">
        <v>491</v>
      </c>
      <c r="G47" s="8" t="s">
        <v>492</v>
      </c>
      <c r="H47" s="10">
        <v>0</v>
      </c>
      <c r="I47" s="68" t="s">
        <v>40</v>
      </c>
      <c r="J47" s="8"/>
      <c r="K47" s="9">
        <v>1</v>
      </c>
      <c r="L47" s="9">
        <f t="shared" si="1"/>
        <v>0</v>
      </c>
      <c r="M47" s="9" t="s">
        <v>220</v>
      </c>
      <c r="N47" s="9"/>
      <c r="O47" s="9"/>
      <c r="P47" s="9"/>
      <c r="Q47" s="9"/>
      <c r="R47" s="20" t="s">
        <v>185</v>
      </c>
      <c r="S47" s="21"/>
      <c r="T47" s="21"/>
      <c r="U47" s="21" t="str">
        <f>IF(P47="","",VLOOKUP(P47,審査員名簿!$E$2:$F$22,2))</f>
        <v/>
      </c>
      <c r="V47" s="22" t="str">
        <f>IF(Q47="","",VLOOKUP(Q47,審査員名簿!$E$2:$F$22,2))</f>
        <v/>
      </c>
      <c r="W47" s="27"/>
      <c r="X47" s="11"/>
      <c r="Y47" s="50">
        <v>46</v>
      </c>
      <c r="Z47" s="8">
        <v>3</v>
      </c>
      <c r="AA47" s="8" t="s">
        <v>513</v>
      </c>
    </row>
    <row r="48" spans="1:29" ht="24" customHeight="1" x14ac:dyDescent="0.2">
      <c r="A48" s="16" t="s">
        <v>166</v>
      </c>
      <c r="B48" s="8" t="s">
        <v>493</v>
      </c>
      <c r="C48" s="18" t="s">
        <v>334</v>
      </c>
      <c r="D48" s="18" t="s">
        <v>70</v>
      </c>
      <c r="E48" s="8" t="s">
        <v>494</v>
      </c>
      <c r="F48" s="8" t="s">
        <v>495</v>
      </c>
      <c r="G48" s="8" t="s">
        <v>496</v>
      </c>
      <c r="H48" s="10">
        <v>4</v>
      </c>
      <c r="I48" s="68" t="s">
        <v>40</v>
      </c>
      <c r="J48" s="8"/>
      <c r="K48" s="9">
        <v>1</v>
      </c>
      <c r="L48" s="9">
        <f t="shared" si="1"/>
        <v>4</v>
      </c>
      <c r="M48" s="9" t="s">
        <v>220</v>
      </c>
      <c r="N48" s="9"/>
      <c r="O48" s="9"/>
      <c r="P48" s="9"/>
      <c r="Q48" s="9"/>
      <c r="R48" s="20" t="s">
        <v>193</v>
      </c>
      <c r="S48" s="21"/>
      <c r="T48" s="21"/>
      <c r="U48" s="21" t="str">
        <f>IF(P48="","",VLOOKUP(P48,審査員名簿!$E$2:$F$22,2))</f>
        <v/>
      </c>
      <c r="V48" s="22" t="str">
        <f>IF(Q48="","",VLOOKUP(Q48,審査員名簿!$E$2:$F$22,2))</f>
        <v/>
      </c>
      <c r="W48" s="26"/>
      <c r="X48" s="12"/>
      <c r="Y48" s="50">
        <v>47</v>
      </c>
      <c r="Z48" s="8">
        <v>3</v>
      </c>
      <c r="AA48" s="8" t="s">
        <v>513</v>
      </c>
    </row>
    <row r="49" spans="1:27" ht="24" customHeight="1" x14ac:dyDescent="0.2">
      <c r="A49" s="16" t="s">
        <v>167</v>
      </c>
      <c r="B49" s="8" t="s">
        <v>497</v>
      </c>
      <c r="C49" s="18" t="s">
        <v>74</v>
      </c>
      <c r="D49" s="18" t="s">
        <v>72</v>
      </c>
      <c r="E49" s="8" t="s">
        <v>498</v>
      </c>
      <c r="F49" s="8" t="s">
        <v>499</v>
      </c>
      <c r="G49" s="8" t="s">
        <v>500</v>
      </c>
      <c r="H49" s="10">
        <v>0</v>
      </c>
      <c r="I49" s="68" t="s">
        <v>40</v>
      </c>
      <c r="J49" s="8"/>
      <c r="K49" s="9">
        <v>1</v>
      </c>
      <c r="L49" s="9">
        <f t="shared" si="1"/>
        <v>0</v>
      </c>
      <c r="M49" s="9" t="s">
        <v>219</v>
      </c>
      <c r="N49" s="9"/>
      <c r="O49" s="9"/>
      <c r="P49" s="9"/>
      <c r="Q49" s="9"/>
      <c r="R49" s="20" t="s">
        <v>507</v>
      </c>
      <c r="S49" s="21"/>
      <c r="T49" s="21"/>
      <c r="U49" s="21" t="str">
        <f>IF(P49="","",VLOOKUP(P49,審査員名簿!$E$2:$F$22,2))</f>
        <v/>
      </c>
      <c r="V49" s="22" t="str">
        <f>IF(Q49="","",VLOOKUP(Q49,審査員名簿!$E$2:$F$22,2))</f>
        <v/>
      </c>
      <c r="W49" s="27"/>
      <c r="X49" s="11"/>
      <c r="Y49" s="50">
        <v>48</v>
      </c>
      <c r="Z49" s="8">
        <v>3</v>
      </c>
      <c r="AA49" s="8"/>
    </row>
    <row r="50" spans="1:27" ht="24" customHeight="1" x14ac:dyDescent="0.2">
      <c r="A50" s="16" t="s">
        <v>168</v>
      </c>
      <c r="B50" s="8" t="s">
        <v>501</v>
      </c>
      <c r="C50" s="18" t="s">
        <v>89</v>
      </c>
      <c r="D50" s="18" t="s">
        <v>70</v>
      </c>
      <c r="E50" s="8" t="s">
        <v>502</v>
      </c>
      <c r="F50" s="8" t="s">
        <v>206</v>
      </c>
      <c r="G50" s="8" t="s">
        <v>207</v>
      </c>
      <c r="H50" s="10">
        <v>39</v>
      </c>
      <c r="I50" s="68" t="s">
        <v>40</v>
      </c>
      <c r="J50" s="8"/>
      <c r="K50" s="9">
        <v>1</v>
      </c>
      <c r="L50" s="9">
        <f t="shared" si="1"/>
        <v>39</v>
      </c>
      <c r="M50" s="9" t="s">
        <v>221</v>
      </c>
      <c r="N50" s="9"/>
      <c r="O50" s="9"/>
      <c r="P50" s="9"/>
      <c r="Q50" s="9"/>
      <c r="R50" s="20" t="s">
        <v>190</v>
      </c>
      <c r="S50" s="21"/>
      <c r="T50" s="21"/>
      <c r="U50" s="21" t="str">
        <f>IF(P50="","",VLOOKUP(P50,審査員名簿!$E$2:$F$22,2))</f>
        <v/>
      </c>
      <c r="V50" s="22" t="str">
        <f>IF(Q50="","",VLOOKUP(Q50,審査員名簿!$E$2:$F$22,2))</f>
        <v/>
      </c>
      <c r="W50" s="27"/>
      <c r="X50" s="11"/>
      <c r="Y50" s="50">
        <v>49</v>
      </c>
      <c r="Z50" s="8">
        <v>3</v>
      </c>
      <c r="AA50" s="8" t="s">
        <v>513</v>
      </c>
    </row>
    <row r="51" spans="1:27" ht="24" customHeight="1" thickBot="1" x14ac:dyDescent="0.25">
      <c r="A51" s="17" t="s">
        <v>170</v>
      </c>
      <c r="B51" s="13" t="s">
        <v>503</v>
      </c>
      <c r="C51" s="19" t="s">
        <v>98</v>
      </c>
      <c r="D51" s="19" t="s">
        <v>70</v>
      </c>
      <c r="E51" s="13" t="s">
        <v>504</v>
      </c>
      <c r="F51" s="13" t="s">
        <v>505</v>
      </c>
      <c r="G51" s="13" t="s">
        <v>506</v>
      </c>
      <c r="H51" s="15">
        <v>0</v>
      </c>
      <c r="I51" s="69" t="s">
        <v>40</v>
      </c>
      <c r="J51" s="13"/>
      <c r="K51" s="14">
        <v>1</v>
      </c>
      <c r="L51" s="14">
        <f t="shared" si="1"/>
        <v>0</v>
      </c>
      <c r="M51" s="14" t="s">
        <v>223</v>
      </c>
      <c r="N51" s="14"/>
      <c r="O51" s="14"/>
      <c r="P51" s="14"/>
      <c r="Q51" s="14"/>
      <c r="R51" s="23" t="s">
        <v>507</v>
      </c>
      <c r="S51" s="24"/>
      <c r="T51" s="24"/>
      <c r="U51" s="24" t="str">
        <f>IF(P51="","",VLOOKUP(P51,審査員名簿!$E$2:$F$22,2))</f>
        <v/>
      </c>
      <c r="V51" s="25" t="str">
        <f>IF(Q51="","",VLOOKUP(Q51,審査員名簿!$E$2:$F$22,2))</f>
        <v/>
      </c>
      <c r="W51" s="108"/>
      <c r="X51" s="109"/>
      <c r="Y51" s="52">
        <v>50</v>
      </c>
      <c r="Z51" s="13">
        <v>4</v>
      </c>
      <c r="AA51" s="13" t="s">
        <v>513</v>
      </c>
    </row>
    <row r="52" spans="1:27" ht="9.25" customHeight="1" x14ac:dyDescent="0.2">
      <c r="A52" s="89"/>
      <c r="B52" s="90"/>
      <c r="C52" s="91"/>
      <c r="D52" s="91"/>
      <c r="E52" s="90"/>
      <c r="F52" s="90"/>
      <c r="G52" s="90"/>
      <c r="H52" s="92"/>
      <c r="I52" s="93"/>
      <c r="J52" s="90"/>
      <c r="K52" s="92"/>
      <c r="L52" s="92"/>
      <c r="M52" s="92"/>
      <c r="N52" s="92"/>
      <c r="O52" s="92"/>
      <c r="P52" s="92"/>
      <c r="Q52" s="92"/>
      <c r="R52" s="94"/>
      <c r="S52" s="94"/>
      <c r="T52" s="94"/>
      <c r="U52" s="94"/>
      <c r="V52" s="94"/>
      <c r="W52" s="95"/>
      <c r="X52" s="96"/>
      <c r="Y52" s="89"/>
      <c r="Z52" s="90"/>
      <c r="AA52" s="90"/>
    </row>
    <row r="53" spans="1:27" x14ac:dyDescent="0.2">
      <c r="H53" s="74"/>
      <c r="K53" s="1">
        <f>H53/16</f>
        <v>0</v>
      </c>
    </row>
    <row r="55" spans="1:27" x14ac:dyDescent="0.2">
      <c r="K55" s="1" t="s">
        <v>210</v>
      </c>
      <c r="L55" s="1">
        <f t="shared" ref="L55:L69" si="2">COUNTIF($M$2:$Q$51,K55)</f>
        <v>4</v>
      </c>
    </row>
    <row r="56" spans="1:27" x14ac:dyDescent="0.2">
      <c r="K56" s="1" t="s">
        <v>211</v>
      </c>
      <c r="L56" s="1">
        <f t="shared" si="2"/>
        <v>4</v>
      </c>
    </row>
    <row r="57" spans="1:27" x14ac:dyDescent="0.2">
      <c r="K57" s="1" t="s">
        <v>212</v>
      </c>
      <c r="L57" s="1">
        <f t="shared" si="2"/>
        <v>4</v>
      </c>
    </row>
    <row r="58" spans="1:27" x14ac:dyDescent="0.2">
      <c r="K58" s="1" t="s">
        <v>213</v>
      </c>
      <c r="L58" s="1">
        <f t="shared" si="2"/>
        <v>3</v>
      </c>
    </row>
    <row r="59" spans="1:27" x14ac:dyDescent="0.2">
      <c r="K59" s="1" t="s">
        <v>214</v>
      </c>
      <c r="L59" s="1">
        <f t="shared" si="2"/>
        <v>4</v>
      </c>
    </row>
    <row r="60" spans="1:27" x14ac:dyDescent="0.2">
      <c r="K60" s="1" t="s">
        <v>215</v>
      </c>
      <c r="L60" s="1">
        <f t="shared" si="2"/>
        <v>4</v>
      </c>
    </row>
    <row r="61" spans="1:27" x14ac:dyDescent="0.2">
      <c r="K61" s="1" t="s">
        <v>230</v>
      </c>
      <c r="L61" s="1">
        <f t="shared" si="2"/>
        <v>0</v>
      </c>
    </row>
    <row r="62" spans="1:27" x14ac:dyDescent="0.2">
      <c r="K62" s="1" t="s">
        <v>216</v>
      </c>
      <c r="L62" s="1">
        <f t="shared" si="2"/>
        <v>4</v>
      </c>
    </row>
    <row r="63" spans="1:27" x14ac:dyDescent="0.2">
      <c r="K63" s="1" t="s">
        <v>217</v>
      </c>
      <c r="L63" s="1">
        <f t="shared" si="2"/>
        <v>4</v>
      </c>
    </row>
    <row r="64" spans="1:27" x14ac:dyDescent="0.2">
      <c r="K64" s="1" t="s">
        <v>218</v>
      </c>
      <c r="L64" s="1">
        <f t="shared" si="2"/>
        <v>4</v>
      </c>
    </row>
    <row r="65" spans="11:12" x14ac:dyDescent="0.2">
      <c r="K65" s="1" t="s">
        <v>219</v>
      </c>
      <c r="L65" s="1">
        <f t="shared" si="2"/>
        <v>5</v>
      </c>
    </row>
    <row r="66" spans="11:12" x14ac:dyDescent="0.2">
      <c r="K66" s="1" t="s">
        <v>220</v>
      </c>
      <c r="L66" s="1">
        <f t="shared" si="2"/>
        <v>4</v>
      </c>
    </row>
    <row r="67" spans="11:12" x14ac:dyDescent="0.2">
      <c r="K67" s="1" t="s">
        <v>221</v>
      </c>
      <c r="L67" s="1">
        <f t="shared" si="2"/>
        <v>4</v>
      </c>
    </row>
    <row r="68" spans="11:12" x14ac:dyDescent="0.2">
      <c r="K68" s="1" t="s">
        <v>222</v>
      </c>
      <c r="L68" s="1">
        <f t="shared" si="2"/>
        <v>3</v>
      </c>
    </row>
    <row r="69" spans="11:12" x14ac:dyDescent="0.2">
      <c r="K69" s="1" t="s">
        <v>223</v>
      </c>
      <c r="L69" s="1">
        <f t="shared" si="2"/>
        <v>5</v>
      </c>
    </row>
  </sheetData>
  <sortState xmlns:xlrd2="http://schemas.microsoft.com/office/spreadsheetml/2017/richdata2" ref="A2:AC51">
    <sortCondition ref="A2:A51"/>
  </sortState>
  <mergeCells count="2">
    <mergeCell ref="H1:I1"/>
    <mergeCell ref="R1:V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4"/>
  <sheetViews>
    <sheetView topLeftCell="A38" zoomScale="80" zoomScaleNormal="80" workbookViewId="0">
      <selection activeCell="T49" sqref="T49"/>
    </sheetView>
  </sheetViews>
  <sheetFormatPr defaultColWidth="8.90625" defaultRowHeight="13" x14ac:dyDescent="0.2"/>
  <cols>
    <col min="1" max="1" width="5.453125" style="1" customWidth="1"/>
    <col min="2" max="2" width="34.08984375" style="1" hidden="1" customWidth="1"/>
    <col min="3" max="3" width="6.08984375" style="1" customWidth="1"/>
    <col min="4" max="4" width="3.08984375" style="1" hidden="1" customWidth="1"/>
    <col min="5" max="5" width="13.453125" style="1" hidden="1" customWidth="1"/>
    <col min="6" max="6" width="23.36328125" style="1" customWidth="1"/>
    <col min="7" max="7" width="5.08984375" style="1" hidden="1" customWidth="1"/>
    <col min="8" max="8" width="9" style="1" hidden="1" customWidth="1"/>
    <col min="9" max="9" width="46.08984375" style="1" hidden="1" customWidth="1"/>
    <col min="10" max="10" width="5.453125" style="1" hidden="1" customWidth="1"/>
    <col min="11" max="12" width="9.453125" style="1" customWidth="1"/>
    <col min="13" max="16384" width="8.90625" style="1"/>
  </cols>
  <sheetData>
    <row r="1" spans="1:13" ht="24" customHeight="1" thickBot="1" x14ac:dyDescent="0.25">
      <c r="A1" s="28" t="s">
        <v>32</v>
      </c>
      <c r="B1" s="29" t="s">
        <v>42</v>
      </c>
      <c r="C1" s="29" t="s">
        <v>33</v>
      </c>
      <c r="D1" s="29" t="s">
        <v>34</v>
      </c>
      <c r="E1" s="29" t="s">
        <v>35</v>
      </c>
      <c r="F1" s="29" t="s">
        <v>36</v>
      </c>
      <c r="G1" s="105" t="s">
        <v>41</v>
      </c>
      <c r="H1" s="105" t="s">
        <v>41</v>
      </c>
      <c r="I1" s="30" t="s">
        <v>68</v>
      </c>
      <c r="J1" s="66" t="s">
        <v>32</v>
      </c>
      <c r="K1" s="28"/>
      <c r="L1" s="30"/>
    </row>
    <row r="2" spans="1:13" ht="24" customHeight="1" x14ac:dyDescent="0.2">
      <c r="A2" s="40" t="s">
        <v>76</v>
      </c>
      <c r="B2" s="58" t="s">
        <v>240</v>
      </c>
      <c r="C2" s="42" t="s">
        <v>71</v>
      </c>
      <c r="D2" s="42" t="s">
        <v>72</v>
      </c>
      <c r="E2" s="43" t="s">
        <v>241</v>
      </c>
      <c r="F2" s="41" t="s">
        <v>525</v>
      </c>
      <c r="G2" s="45" t="s">
        <v>183</v>
      </c>
      <c r="H2" s="62"/>
      <c r="I2" s="48"/>
      <c r="J2" s="49">
        <v>1</v>
      </c>
      <c r="K2" s="40">
        <v>3</v>
      </c>
      <c r="L2" s="110" t="s">
        <v>509</v>
      </c>
      <c r="M2" s="1">
        <v>12</v>
      </c>
    </row>
    <row r="3" spans="1:13" ht="24" customHeight="1" x14ac:dyDescent="0.2">
      <c r="A3" s="16" t="s">
        <v>70</v>
      </c>
      <c r="B3" s="59" t="s">
        <v>242</v>
      </c>
      <c r="C3" s="18" t="s">
        <v>88</v>
      </c>
      <c r="D3" s="18" t="s">
        <v>72</v>
      </c>
      <c r="E3" s="9" t="s">
        <v>243</v>
      </c>
      <c r="F3" s="8" t="s">
        <v>529</v>
      </c>
      <c r="G3" s="20" t="s">
        <v>183</v>
      </c>
      <c r="H3" s="63"/>
      <c r="I3" s="11"/>
      <c r="J3" s="50">
        <v>2</v>
      </c>
      <c r="K3" s="16">
        <v>3</v>
      </c>
      <c r="L3" s="111"/>
    </row>
    <row r="4" spans="1:13" ht="24" customHeight="1" x14ac:dyDescent="0.2">
      <c r="A4" s="16" t="s">
        <v>72</v>
      </c>
      <c r="B4" s="59" t="s">
        <v>244</v>
      </c>
      <c r="C4" s="18" t="s">
        <v>88</v>
      </c>
      <c r="D4" s="18" t="s">
        <v>76</v>
      </c>
      <c r="E4" s="9" t="s">
        <v>245</v>
      </c>
      <c r="F4" s="8" t="s">
        <v>246</v>
      </c>
      <c r="G4" s="20" t="s">
        <v>183</v>
      </c>
      <c r="H4" s="63"/>
      <c r="I4" s="12"/>
      <c r="J4" s="50">
        <v>3</v>
      </c>
      <c r="K4" s="16">
        <v>3</v>
      </c>
      <c r="L4" s="111" t="s">
        <v>510</v>
      </c>
    </row>
    <row r="5" spans="1:13" ht="24" customHeight="1" x14ac:dyDescent="0.2">
      <c r="A5" s="16" t="s">
        <v>115</v>
      </c>
      <c r="B5" s="59" t="s">
        <v>247</v>
      </c>
      <c r="C5" s="18" t="s">
        <v>85</v>
      </c>
      <c r="D5" s="18" t="s">
        <v>76</v>
      </c>
      <c r="E5" s="9" t="s">
        <v>248</v>
      </c>
      <c r="F5" s="8" t="s">
        <v>516</v>
      </c>
      <c r="G5" s="20" t="s">
        <v>184</v>
      </c>
      <c r="H5" s="63"/>
      <c r="I5" s="11"/>
      <c r="J5" s="50">
        <v>4</v>
      </c>
      <c r="K5" s="16">
        <v>3</v>
      </c>
      <c r="L5" s="111" t="s">
        <v>510</v>
      </c>
    </row>
    <row r="6" spans="1:13" ht="24" customHeight="1" x14ac:dyDescent="0.2">
      <c r="A6" s="16" t="s">
        <v>117</v>
      </c>
      <c r="B6" s="59" t="s">
        <v>522</v>
      </c>
      <c r="C6" s="18" t="s">
        <v>75</v>
      </c>
      <c r="D6" s="18" t="s">
        <v>72</v>
      </c>
      <c r="E6" s="9" t="s">
        <v>249</v>
      </c>
      <c r="F6" s="8" t="s">
        <v>246</v>
      </c>
      <c r="G6" s="20" t="s">
        <v>184</v>
      </c>
      <c r="H6" s="63"/>
      <c r="I6" s="11"/>
      <c r="J6" s="50">
        <v>5</v>
      </c>
      <c r="K6" s="16">
        <v>3</v>
      </c>
      <c r="L6" s="111"/>
    </row>
    <row r="7" spans="1:13" ht="24" customHeight="1" x14ac:dyDescent="0.2">
      <c r="A7" s="16" t="s">
        <v>119</v>
      </c>
      <c r="B7" s="59" t="s">
        <v>250</v>
      </c>
      <c r="C7" s="18" t="s">
        <v>101</v>
      </c>
      <c r="D7" s="18" t="s">
        <v>72</v>
      </c>
      <c r="E7" s="9" t="s">
        <v>251</v>
      </c>
      <c r="F7" s="8" t="s">
        <v>252</v>
      </c>
      <c r="G7" s="20" t="s">
        <v>184</v>
      </c>
      <c r="H7" s="63"/>
      <c r="I7" s="11"/>
      <c r="J7" s="50">
        <v>6</v>
      </c>
      <c r="K7" s="16">
        <v>3</v>
      </c>
      <c r="L7" s="111"/>
    </row>
    <row r="8" spans="1:13" ht="24" customHeight="1" x14ac:dyDescent="0.2">
      <c r="A8" s="16" t="s">
        <v>121</v>
      </c>
      <c r="B8" s="59" t="s">
        <v>253</v>
      </c>
      <c r="C8" s="18" t="s">
        <v>84</v>
      </c>
      <c r="D8" s="18" t="s">
        <v>76</v>
      </c>
      <c r="E8" s="9" t="s">
        <v>254</v>
      </c>
      <c r="F8" s="8" t="s">
        <v>252</v>
      </c>
      <c r="G8" s="20" t="s">
        <v>507</v>
      </c>
      <c r="H8" s="63"/>
      <c r="I8" s="12"/>
      <c r="J8" s="50">
        <v>7</v>
      </c>
      <c r="K8" s="16">
        <v>3</v>
      </c>
      <c r="L8" s="111" t="s">
        <v>509</v>
      </c>
      <c r="M8" s="115">
        <v>12</v>
      </c>
    </row>
    <row r="9" spans="1:13" ht="24" customHeight="1" x14ac:dyDescent="0.2">
      <c r="A9" s="16" t="s">
        <v>122</v>
      </c>
      <c r="B9" s="59" t="s">
        <v>255</v>
      </c>
      <c r="C9" s="18" t="s">
        <v>87</v>
      </c>
      <c r="D9" s="18" t="s">
        <v>70</v>
      </c>
      <c r="E9" s="9" t="s">
        <v>256</v>
      </c>
      <c r="F9" s="8" t="s">
        <v>246</v>
      </c>
      <c r="G9" s="20" t="s">
        <v>507</v>
      </c>
      <c r="H9" s="63"/>
      <c r="I9" s="11"/>
      <c r="J9" s="50">
        <v>8</v>
      </c>
      <c r="K9" s="16">
        <v>4</v>
      </c>
      <c r="L9" s="111"/>
      <c r="M9" s="115">
        <v>2</v>
      </c>
    </row>
    <row r="10" spans="1:13" ht="24" customHeight="1" x14ac:dyDescent="0.2">
      <c r="A10" s="16" t="s">
        <v>86</v>
      </c>
      <c r="B10" s="59" t="s">
        <v>257</v>
      </c>
      <c r="C10" s="18" t="s">
        <v>92</v>
      </c>
      <c r="D10" s="18" t="s">
        <v>72</v>
      </c>
      <c r="E10" s="9" t="s">
        <v>258</v>
      </c>
      <c r="F10" s="8" t="s">
        <v>246</v>
      </c>
      <c r="G10" s="20" t="s">
        <v>507</v>
      </c>
      <c r="H10" s="63"/>
      <c r="I10" s="11"/>
      <c r="J10" s="50">
        <v>9</v>
      </c>
      <c r="K10" s="16">
        <v>3</v>
      </c>
      <c r="L10" s="111"/>
    </row>
    <row r="11" spans="1:13" ht="24" customHeight="1" thickBot="1" x14ac:dyDescent="0.25">
      <c r="A11" s="17" t="s">
        <v>123</v>
      </c>
      <c r="B11" s="60" t="s">
        <v>520</v>
      </c>
      <c r="C11" s="19" t="s">
        <v>152</v>
      </c>
      <c r="D11" s="19" t="s">
        <v>72</v>
      </c>
      <c r="E11" s="14" t="s">
        <v>259</v>
      </c>
      <c r="F11" s="13" t="s">
        <v>246</v>
      </c>
      <c r="G11" s="23" t="s">
        <v>185</v>
      </c>
      <c r="H11" s="64"/>
      <c r="I11" s="51"/>
      <c r="J11" s="52">
        <v>10</v>
      </c>
      <c r="K11" s="17">
        <v>3</v>
      </c>
      <c r="L11" s="112" t="s">
        <v>509</v>
      </c>
      <c r="M11" s="115">
        <v>12</v>
      </c>
    </row>
    <row r="12" spans="1:13" ht="24" customHeight="1" x14ac:dyDescent="0.2">
      <c r="A12" s="31" t="s">
        <v>124</v>
      </c>
      <c r="B12" s="61" t="s">
        <v>260</v>
      </c>
      <c r="C12" s="33" t="s">
        <v>104</v>
      </c>
      <c r="D12" s="33" t="s">
        <v>72</v>
      </c>
      <c r="E12" s="34" t="s">
        <v>261</v>
      </c>
      <c r="F12" s="32" t="s">
        <v>516</v>
      </c>
      <c r="G12" s="36" t="s">
        <v>185</v>
      </c>
      <c r="H12" s="65"/>
      <c r="I12" s="39"/>
      <c r="J12" s="67">
        <v>11</v>
      </c>
      <c r="K12" s="31">
        <v>2</v>
      </c>
      <c r="L12" s="113" t="s">
        <v>509</v>
      </c>
    </row>
    <row r="13" spans="1:13" ht="24" customHeight="1" x14ac:dyDescent="0.2">
      <c r="A13" s="16" t="s">
        <v>125</v>
      </c>
      <c r="B13" s="59" t="s">
        <v>262</v>
      </c>
      <c r="C13" s="18" t="s">
        <v>91</v>
      </c>
      <c r="D13" s="18" t="s">
        <v>76</v>
      </c>
      <c r="E13" s="9" t="s">
        <v>263</v>
      </c>
      <c r="F13" s="8" t="s">
        <v>264</v>
      </c>
      <c r="G13" s="20" t="s">
        <v>185</v>
      </c>
      <c r="H13" s="63"/>
      <c r="I13" s="11"/>
      <c r="J13" s="50">
        <v>12</v>
      </c>
      <c r="K13" s="16">
        <v>4</v>
      </c>
      <c r="L13" s="111" t="s">
        <v>510</v>
      </c>
      <c r="M13" s="1">
        <v>7</v>
      </c>
    </row>
    <row r="14" spans="1:13" ht="24" customHeight="1" x14ac:dyDescent="0.2">
      <c r="A14" s="16" t="s">
        <v>127</v>
      </c>
      <c r="B14" s="59" t="s">
        <v>526</v>
      </c>
      <c r="C14" s="18" t="s">
        <v>95</v>
      </c>
      <c r="D14" s="18" t="s">
        <v>72</v>
      </c>
      <c r="E14" s="9" t="s">
        <v>265</v>
      </c>
      <c r="F14" s="8" t="s">
        <v>246</v>
      </c>
      <c r="G14" s="20" t="s">
        <v>186</v>
      </c>
      <c r="H14" s="63"/>
      <c r="I14" s="11"/>
      <c r="J14" s="50">
        <v>13</v>
      </c>
      <c r="K14" s="16">
        <v>4</v>
      </c>
      <c r="L14" s="111"/>
      <c r="M14" s="115">
        <v>2</v>
      </c>
    </row>
    <row r="15" spans="1:13" ht="24" customHeight="1" x14ac:dyDescent="0.2">
      <c r="A15" s="16" t="s">
        <v>128</v>
      </c>
      <c r="B15" s="59" t="s">
        <v>266</v>
      </c>
      <c r="C15" s="18" t="s">
        <v>95</v>
      </c>
      <c r="D15" s="18" t="s">
        <v>70</v>
      </c>
      <c r="E15" s="9" t="s">
        <v>267</v>
      </c>
      <c r="F15" s="8" t="s">
        <v>252</v>
      </c>
      <c r="G15" s="20" t="s">
        <v>186</v>
      </c>
      <c r="H15" s="63"/>
      <c r="I15" s="11"/>
      <c r="J15" s="50">
        <v>14</v>
      </c>
      <c r="K15" s="16">
        <v>3</v>
      </c>
      <c r="L15" s="111" t="s">
        <v>510</v>
      </c>
    </row>
    <row r="16" spans="1:13" ht="24" customHeight="1" x14ac:dyDescent="0.2">
      <c r="A16" s="16" t="s">
        <v>130</v>
      </c>
      <c r="B16" s="59" t="s">
        <v>268</v>
      </c>
      <c r="C16" s="18" t="s">
        <v>73</v>
      </c>
      <c r="D16" s="18" t="s">
        <v>72</v>
      </c>
      <c r="E16" s="9" t="s">
        <v>269</v>
      </c>
      <c r="F16" s="8" t="s">
        <v>246</v>
      </c>
      <c r="G16" s="20" t="s">
        <v>186</v>
      </c>
      <c r="H16" s="63"/>
      <c r="I16" s="11"/>
      <c r="J16" s="50">
        <v>15</v>
      </c>
      <c r="K16" s="16">
        <v>2</v>
      </c>
      <c r="L16" s="111" t="s">
        <v>509</v>
      </c>
    </row>
    <row r="17" spans="1:13" ht="24" customHeight="1" x14ac:dyDescent="0.2">
      <c r="A17" s="16" t="s">
        <v>131</v>
      </c>
      <c r="B17" s="59" t="s">
        <v>270</v>
      </c>
      <c r="C17" s="18" t="s">
        <v>94</v>
      </c>
      <c r="D17" s="18" t="s">
        <v>70</v>
      </c>
      <c r="E17" s="9" t="s">
        <v>271</v>
      </c>
      <c r="F17" s="8" t="s">
        <v>246</v>
      </c>
      <c r="G17" s="20" t="s">
        <v>187</v>
      </c>
      <c r="H17" s="63"/>
      <c r="I17" s="11"/>
      <c r="J17" s="50">
        <v>16</v>
      </c>
      <c r="K17" s="16">
        <v>3</v>
      </c>
      <c r="L17" s="111" t="s">
        <v>509</v>
      </c>
      <c r="M17" s="115">
        <v>12</v>
      </c>
    </row>
    <row r="18" spans="1:13" ht="24" customHeight="1" x14ac:dyDescent="0.2">
      <c r="A18" s="16" t="s">
        <v>132</v>
      </c>
      <c r="B18" s="59" t="s">
        <v>272</v>
      </c>
      <c r="C18" s="18" t="s">
        <v>155</v>
      </c>
      <c r="D18" s="18" t="s">
        <v>72</v>
      </c>
      <c r="E18" s="9" t="s">
        <v>198</v>
      </c>
      <c r="F18" s="8" t="s">
        <v>252</v>
      </c>
      <c r="G18" s="20" t="s">
        <v>187</v>
      </c>
      <c r="H18" s="63"/>
      <c r="I18" s="12"/>
      <c r="J18" s="50">
        <v>17</v>
      </c>
      <c r="K18" s="16">
        <v>3</v>
      </c>
      <c r="L18" s="111" t="s">
        <v>510</v>
      </c>
    </row>
    <row r="19" spans="1:13" ht="24" customHeight="1" x14ac:dyDescent="0.2">
      <c r="A19" s="16" t="s">
        <v>133</v>
      </c>
      <c r="B19" s="59" t="s">
        <v>273</v>
      </c>
      <c r="C19" s="18" t="s">
        <v>116</v>
      </c>
      <c r="D19" s="18" t="s">
        <v>76</v>
      </c>
      <c r="E19" s="9" t="s">
        <v>274</v>
      </c>
      <c r="F19" s="8" t="s">
        <v>246</v>
      </c>
      <c r="G19" s="20" t="s">
        <v>187</v>
      </c>
      <c r="H19" s="63"/>
      <c r="I19" s="11"/>
      <c r="J19" s="50">
        <v>18</v>
      </c>
      <c r="K19" s="16">
        <v>2</v>
      </c>
      <c r="L19" s="111"/>
    </row>
    <row r="20" spans="1:13" ht="24" customHeight="1" x14ac:dyDescent="0.2">
      <c r="A20" s="16" t="s">
        <v>134</v>
      </c>
      <c r="B20" s="59" t="s">
        <v>275</v>
      </c>
      <c r="C20" s="18" t="s">
        <v>276</v>
      </c>
      <c r="D20" s="18" t="s">
        <v>70</v>
      </c>
      <c r="E20" s="9" t="s">
        <v>277</v>
      </c>
      <c r="F20" s="8" t="s">
        <v>246</v>
      </c>
      <c r="G20" s="20" t="s">
        <v>187</v>
      </c>
      <c r="H20" s="63"/>
      <c r="I20" s="11"/>
      <c r="J20" s="50">
        <v>19</v>
      </c>
      <c r="K20" s="16">
        <v>2</v>
      </c>
      <c r="L20" s="111" t="s">
        <v>510</v>
      </c>
    </row>
    <row r="21" spans="1:13" ht="24" customHeight="1" thickBot="1" x14ac:dyDescent="0.25">
      <c r="A21" s="16" t="s">
        <v>135</v>
      </c>
      <c r="B21" s="59" t="s">
        <v>527</v>
      </c>
      <c r="C21" s="18" t="s">
        <v>278</v>
      </c>
      <c r="D21" s="18" t="s">
        <v>72</v>
      </c>
      <c r="E21" s="9" t="s">
        <v>279</v>
      </c>
      <c r="F21" s="8" t="s">
        <v>252</v>
      </c>
      <c r="G21" s="78" t="s">
        <v>188</v>
      </c>
      <c r="H21" s="63"/>
      <c r="I21" s="11"/>
      <c r="J21" s="50">
        <v>20</v>
      </c>
      <c r="K21" s="16">
        <v>3</v>
      </c>
      <c r="L21" s="111" t="s">
        <v>510</v>
      </c>
    </row>
    <row r="22" spans="1:13" ht="24" customHeight="1" x14ac:dyDescent="0.2">
      <c r="A22" s="40" t="s">
        <v>136</v>
      </c>
      <c r="B22" s="58" t="s">
        <v>280</v>
      </c>
      <c r="C22" s="42" t="s">
        <v>174</v>
      </c>
      <c r="D22" s="42" t="s">
        <v>72</v>
      </c>
      <c r="E22" s="43" t="s">
        <v>281</v>
      </c>
      <c r="F22" s="41" t="s">
        <v>264</v>
      </c>
      <c r="G22" s="79" t="s">
        <v>188</v>
      </c>
      <c r="H22" s="62"/>
      <c r="I22" s="48"/>
      <c r="J22" s="49">
        <v>21</v>
      </c>
      <c r="K22" s="40">
        <v>4</v>
      </c>
      <c r="L22" s="110"/>
      <c r="M22" s="115">
        <v>2</v>
      </c>
    </row>
    <row r="23" spans="1:13" ht="24" customHeight="1" x14ac:dyDescent="0.2">
      <c r="A23" s="16" t="s">
        <v>137</v>
      </c>
      <c r="B23" s="59" t="s">
        <v>528</v>
      </c>
      <c r="C23" s="18" t="s">
        <v>146</v>
      </c>
      <c r="D23" s="18" t="s">
        <v>70</v>
      </c>
      <c r="E23" s="9" t="s">
        <v>282</v>
      </c>
      <c r="F23" s="8" t="s">
        <v>252</v>
      </c>
      <c r="G23" s="20" t="s">
        <v>188</v>
      </c>
      <c r="H23" s="63"/>
      <c r="I23" s="11"/>
      <c r="J23" s="50">
        <v>22</v>
      </c>
      <c r="K23" s="16">
        <v>3</v>
      </c>
      <c r="L23" s="111"/>
    </row>
    <row r="24" spans="1:13" ht="24" customHeight="1" x14ac:dyDescent="0.2">
      <c r="A24" s="16" t="s">
        <v>138</v>
      </c>
      <c r="B24" s="59" t="s">
        <v>283</v>
      </c>
      <c r="C24" s="18" t="s">
        <v>81</v>
      </c>
      <c r="D24" s="18" t="s">
        <v>70</v>
      </c>
      <c r="E24" s="9" t="s">
        <v>284</v>
      </c>
      <c r="F24" s="8" t="s">
        <v>264</v>
      </c>
      <c r="G24" s="20" t="s">
        <v>194</v>
      </c>
      <c r="H24" s="63"/>
      <c r="I24" s="12"/>
      <c r="J24" s="50">
        <v>23</v>
      </c>
      <c r="K24" s="16">
        <v>3</v>
      </c>
      <c r="L24" s="111" t="s">
        <v>510</v>
      </c>
    </row>
    <row r="25" spans="1:13" ht="24" customHeight="1" x14ac:dyDescent="0.2">
      <c r="A25" s="16" t="s">
        <v>139</v>
      </c>
      <c r="B25" s="59" t="s">
        <v>518</v>
      </c>
      <c r="C25" s="18" t="s">
        <v>99</v>
      </c>
      <c r="D25" s="18" t="s">
        <v>72</v>
      </c>
      <c r="E25" s="9" t="s">
        <v>285</v>
      </c>
      <c r="F25" s="8" t="s">
        <v>246</v>
      </c>
      <c r="G25" s="20" t="s">
        <v>194</v>
      </c>
      <c r="H25" s="63"/>
      <c r="I25" s="11"/>
      <c r="J25" s="50">
        <v>24</v>
      </c>
      <c r="K25" s="16">
        <v>3</v>
      </c>
      <c r="L25" s="111" t="s">
        <v>510</v>
      </c>
    </row>
    <row r="26" spans="1:13" ht="24" customHeight="1" x14ac:dyDescent="0.2">
      <c r="A26" s="16" t="s">
        <v>140</v>
      </c>
      <c r="B26" s="59" t="s">
        <v>286</v>
      </c>
      <c r="C26" s="18" t="s">
        <v>169</v>
      </c>
      <c r="D26" s="18" t="s">
        <v>70</v>
      </c>
      <c r="E26" s="9" t="s">
        <v>287</v>
      </c>
      <c r="F26" s="8" t="s">
        <v>264</v>
      </c>
      <c r="G26" s="20" t="s">
        <v>194</v>
      </c>
      <c r="H26" s="63"/>
      <c r="I26" s="11"/>
      <c r="J26" s="50">
        <v>25</v>
      </c>
      <c r="K26" s="16">
        <v>2</v>
      </c>
      <c r="L26" s="111"/>
    </row>
    <row r="27" spans="1:13" ht="24" customHeight="1" x14ac:dyDescent="0.2">
      <c r="A27" s="16" t="s">
        <v>141</v>
      </c>
      <c r="B27" s="59" t="s">
        <v>288</v>
      </c>
      <c r="C27" s="18" t="s">
        <v>78</v>
      </c>
      <c r="D27" s="18" t="s">
        <v>76</v>
      </c>
      <c r="E27" s="9" t="s">
        <v>289</v>
      </c>
      <c r="F27" s="8" t="s">
        <v>246</v>
      </c>
      <c r="G27" s="20" t="s">
        <v>189</v>
      </c>
      <c r="H27" s="63"/>
      <c r="I27" s="11"/>
      <c r="J27" s="50">
        <v>26</v>
      </c>
      <c r="K27" s="16">
        <v>3</v>
      </c>
      <c r="L27" s="111" t="s">
        <v>510</v>
      </c>
    </row>
    <row r="28" spans="1:13" ht="24" customHeight="1" x14ac:dyDescent="0.2">
      <c r="A28" s="16" t="s">
        <v>142</v>
      </c>
      <c r="B28" s="59" t="s">
        <v>517</v>
      </c>
      <c r="C28" s="18" t="s">
        <v>98</v>
      </c>
      <c r="D28" s="18" t="s">
        <v>70</v>
      </c>
      <c r="E28" s="9" t="s">
        <v>290</v>
      </c>
      <c r="F28" s="8" t="s">
        <v>246</v>
      </c>
      <c r="G28" s="20" t="s">
        <v>189</v>
      </c>
      <c r="H28" s="63"/>
      <c r="I28" s="12"/>
      <c r="J28" s="50">
        <v>27</v>
      </c>
      <c r="K28" s="16">
        <v>2</v>
      </c>
      <c r="L28" s="111"/>
    </row>
    <row r="29" spans="1:13" ht="24" customHeight="1" x14ac:dyDescent="0.2">
      <c r="A29" s="16" t="s">
        <v>143</v>
      </c>
      <c r="B29" s="59" t="s">
        <v>523</v>
      </c>
      <c r="C29" s="18" t="s">
        <v>118</v>
      </c>
      <c r="D29" s="18" t="s">
        <v>70</v>
      </c>
      <c r="E29" s="9" t="s">
        <v>291</v>
      </c>
      <c r="F29" s="8" t="s">
        <v>246</v>
      </c>
      <c r="G29" s="20" t="s">
        <v>189</v>
      </c>
      <c r="H29" s="63"/>
      <c r="I29" s="11"/>
      <c r="J29" s="50">
        <v>28</v>
      </c>
      <c r="K29" s="16">
        <v>3</v>
      </c>
      <c r="L29" s="111"/>
    </row>
    <row r="30" spans="1:13" ht="24" customHeight="1" x14ac:dyDescent="0.2">
      <c r="A30" s="16" t="s">
        <v>144</v>
      </c>
      <c r="B30" s="59" t="s">
        <v>292</v>
      </c>
      <c r="C30" s="18" t="s">
        <v>96</v>
      </c>
      <c r="D30" s="18" t="s">
        <v>72</v>
      </c>
      <c r="E30" s="9" t="s">
        <v>293</v>
      </c>
      <c r="F30" s="8" t="s">
        <v>246</v>
      </c>
      <c r="G30" s="20" t="s">
        <v>189</v>
      </c>
      <c r="H30" s="63"/>
      <c r="I30" s="11"/>
      <c r="J30" s="50">
        <v>29</v>
      </c>
      <c r="K30" s="16">
        <v>3</v>
      </c>
      <c r="L30" s="111" t="s">
        <v>510</v>
      </c>
    </row>
    <row r="31" spans="1:13" ht="24" customHeight="1" thickBot="1" x14ac:dyDescent="0.25">
      <c r="A31" s="17" t="s">
        <v>145</v>
      </c>
      <c r="B31" s="60" t="s">
        <v>294</v>
      </c>
      <c r="C31" s="19" t="s">
        <v>295</v>
      </c>
      <c r="D31" s="19" t="s">
        <v>70</v>
      </c>
      <c r="E31" s="14" t="s">
        <v>296</v>
      </c>
      <c r="F31" s="13" t="s">
        <v>246</v>
      </c>
      <c r="G31" s="23" t="s">
        <v>190</v>
      </c>
      <c r="H31" s="64"/>
      <c r="I31" s="51"/>
      <c r="J31" s="52">
        <v>30</v>
      </c>
      <c r="K31" s="17">
        <v>3</v>
      </c>
      <c r="L31" s="112" t="s">
        <v>510</v>
      </c>
    </row>
    <row r="32" spans="1:13" ht="24" customHeight="1" x14ac:dyDescent="0.2">
      <c r="A32" s="16" t="s">
        <v>147</v>
      </c>
      <c r="B32" s="59" t="s">
        <v>524</v>
      </c>
      <c r="C32" s="18" t="s">
        <v>90</v>
      </c>
      <c r="D32" s="18" t="s">
        <v>72</v>
      </c>
      <c r="E32" s="9" t="s">
        <v>297</v>
      </c>
      <c r="F32" s="8" t="s">
        <v>246</v>
      </c>
      <c r="G32" s="20" t="s">
        <v>190</v>
      </c>
      <c r="H32" s="63"/>
      <c r="I32" s="11"/>
      <c r="J32" s="50">
        <v>31</v>
      </c>
      <c r="K32" s="16">
        <v>3</v>
      </c>
      <c r="L32" s="111"/>
    </row>
    <row r="33" spans="1:14" ht="24" customHeight="1" x14ac:dyDescent="0.2">
      <c r="A33" s="16" t="s">
        <v>148</v>
      </c>
      <c r="B33" s="59" t="s">
        <v>298</v>
      </c>
      <c r="C33" s="18" t="s">
        <v>100</v>
      </c>
      <c r="D33" s="18" t="s">
        <v>70</v>
      </c>
      <c r="E33" s="9" t="s">
        <v>299</v>
      </c>
      <c r="F33" s="8" t="s">
        <v>246</v>
      </c>
      <c r="G33" s="20" t="s">
        <v>190</v>
      </c>
      <c r="H33" s="63"/>
      <c r="I33" s="11"/>
      <c r="J33" s="50">
        <v>32</v>
      </c>
      <c r="K33" s="16">
        <v>3</v>
      </c>
      <c r="L33" s="111" t="s">
        <v>509</v>
      </c>
      <c r="M33" s="1">
        <v>12</v>
      </c>
    </row>
    <row r="34" spans="1:14" ht="24" customHeight="1" x14ac:dyDescent="0.2">
      <c r="A34" s="16" t="s">
        <v>149</v>
      </c>
      <c r="B34" s="59" t="s">
        <v>525</v>
      </c>
      <c r="C34" s="18" t="s">
        <v>93</v>
      </c>
      <c r="D34" s="18" t="s">
        <v>72</v>
      </c>
      <c r="E34" s="9" t="s">
        <v>300</v>
      </c>
      <c r="F34" s="8" t="s">
        <v>246</v>
      </c>
      <c r="G34" s="20" t="s">
        <v>190</v>
      </c>
      <c r="H34" s="63"/>
      <c r="I34" s="11"/>
      <c r="J34" s="50">
        <v>33</v>
      </c>
      <c r="K34" s="16">
        <v>3</v>
      </c>
      <c r="L34" s="111"/>
    </row>
    <row r="35" spans="1:14" ht="24" customHeight="1" x14ac:dyDescent="0.2">
      <c r="A35" s="16" t="s">
        <v>150</v>
      </c>
      <c r="B35" s="59" t="s">
        <v>301</v>
      </c>
      <c r="C35" s="18" t="s">
        <v>77</v>
      </c>
      <c r="D35" s="18" t="s">
        <v>72</v>
      </c>
      <c r="E35" s="9" t="s">
        <v>302</v>
      </c>
      <c r="F35" s="8" t="s">
        <v>246</v>
      </c>
      <c r="G35" s="20" t="s">
        <v>191</v>
      </c>
      <c r="H35" s="63"/>
      <c r="I35" s="11"/>
      <c r="J35" s="50">
        <v>34</v>
      </c>
      <c r="K35" s="16">
        <v>3</v>
      </c>
      <c r="L35" s="111"/>
    </row>
    <row r="36" spans="1:14" ht="24" customHeight="1" x14ac:dyDescent="0.2">
      <c r="A36" s="16" t="s">
        <v>151</v>
      </c>
      <c r="B36" s="59" t="s">
        <v>303</v>
      </c>
      <c r="C36" s="18" t="s">
        <v>179</v>
      </c>
      <c r="D36" s="18" t="s">
        <v>72</v>
      </c>
      <c r="E36" s="9" t="s">
        <v>199</v>
      </c>
      <c r="F36" s="8" t="s">
        <v>252</v>
      </c>
      <c r="G36" s="20" t="s">
        <v>191</v>
      </c>
      <c r="H36" s="63"/>
      <c r="I36" s="11"/>
      <c r="J36" s="50">
        <v>35</v>
      </c>
      <c r="K36" s="16">
        <v>3</v>
      </c>
      <c r="L36" s="111"/>
      <c r="N36" s="116" t="s">
        <v>515</v>
      </c>
    </row>
    <row r="37" spans="1:14" ht="24" customHeight="1" x14ac:dyDescent="0.2">
      <c r="A37" s="16" t="s">
        <v>153</v>
      </c>
      <c r="B37" s="59" t="s">
        <v>519</v>
      </c>
      <c r="C37" s="18" t="s">
        <v>129</v>
      </c>
      <c r="D37" s="18" t="s">
        <v>72</v>
      </c>
      <c r="E37" s="9" t="s">
        <v>304</v>
      </c>
      <c r="F37" s="8" t="s">
        <v>246</v>
      </c>
      <c r="G37" s="20" t="s">
        <v>191</v>
      </c>
      <c r="H37" s="63"/>
      <c r="I37" s="11"/>
      <c r="J37" s="50">
        <v>36</v>
      </c>
      <c r="K37" s="16">
        <v>3</v>
      </c>
      <c r="L37" s="111" t="s">
        <v>510</v>
      </c>
    </row>
    <row r="38" spans="1:14" ht="24" customHeight="1" x14ac:dyDescent="0.2">
      <c r="A38" s="16" t="s">
        <v>154</v>
      </c>
      <c r="B38" s="59" t="s">
        <v>521</v>
      </c>
      <c r="C38" s="18" t="s">
        <v>102</v>
      </c>
      <c r="D38" s="18" t="s">
        <v>72</v>
      </c>
      <c r="E38" s="8" t="s">
        <v>305</v>
      </c>
      <c r="F38" s="8" t="s">
        <v>246</v>
      </c>
      <c r="G38" s="20" t="s">
        <v>191</v>
      </c>
      <c r="H38" s="63"/>
      <c r="I38" s="11"/>
      <c r="J38" s="50">
        <v>37</v>
      </c>
      <c r="K38" s="16">
        <v>3</v>
      </c>
      <c r="L38" s="111" t="s">
        <v>509</v>
      </c>
      <c r="M38" s="115">
        <v>12</v>
      </c>
    </row>
    <row r="39" spans="1:14" ht="24" customHeight="1" x14ac:dyDescent="0.2">
      <c r="A39" s="16" t="s">
        <v>156</v>
      </c>
      <c r="B39" s="59" t="s">
        <v>306</v>
      </c>
      <c r="C39" s="18" t="s">
        <v>80</v>
      </c>
      <c r="D39" s="18" t="s">
        <v>72</v>
      </c>
      <c r="E39" s="8" t="s">
        <v>307</v>
      </c>
      <c r="F39" s="8" t="s">
        <v>252</v>
      </c>
      <c r="G39" s="20" t="s">
        <v>191</v>
      </c>
      <c r="H39" s="63"/>
      <c r="I39" s="11"/>
      <c r="J39" s="50">
        <v>38</v>
      </c>
      <c r="K39" s="16">
        <v>3</v>
      </c>
      <c r="L39" s="111"/>
      <c r="M39" s="115"/>
    </row>
    <row r="40" spans="1:14" ht="24" customHeight="1" x14ac:dyDescent="0.2">
      <c r="A40" s="16" t="s">
        <v>157</v>
      </c>
      <c r="B40" s="59" t="s">
        <v>308</v>
      </c>
      <c r="C40" s="18" t="s">
        <v>105</v>
      </c>
      <c r="D40" s="18" t="s">
        <v>76</v>
      </c>
      <c r="E40" s="8" t="s">
        <v>309</v>
      </c>
      <c r="F40" s="8" t="s">
        <v>516</v>
      </c>
      <c r="G40" s="20" t="s">
        <v>114</v>
      </c>
      <c r="H40" s="63"/>
      <c r="I40" s="11"/>
      <c r="J40" s="50">
        <v>39</v>
      </c>
      <c r="K40" s="16">
        <v>4</v>
      </c>
      <c r="L40" s="111" t="s">
        <v>510</v>
      </c>
      <c r="M40" s="1">
        <v>7</v>
      </c>
    </row>
    <row r="41" spans="1:14" ht="24" customHeight="1" thickBot="1" x14ac:dyDescent="0.25">
      <c r="A41" s="16" t="s">
        <v>158</v>
      </c>
      <c r="B41" s="59" t="s">
        <v>310</v>
      </c>
      <c r="C41" s="18" t="s">
        <v>82</v>
      </c>
      <c r="D41" s="18" t="s">
        <v>76</v>
      </c>
      <c r="E41" s="8" t="s">
        <v>311</v>
      </c>
      <c r="F41" s="8" t="s">
        <v>252</v>
      </c>
      <c r="G41" s="20" t="s">
        <v>114</v>
      </c>
      <c r="H41" s="63"/>
      <c r="I41" s="11"/>
      <c r="J41" s="50">
        <v>40</v>
      </c>
      <c r="K41" s="16">
        <v>3</v>
      </c>
      <c r="L41" s="111"/>
    </row>
    <row r="42" spans="1:14" ht="24" customHeight="1" x14ac:dyDescent="0.2">
      <c r="A42" s="40" t="s">
        <v>159</v>
      </c>
      <c r="B42" s="58" t="s">
        <v>312</v>
      </c>
      <c r="C42" s="42" t="s">
        <v>97</v>
      </c>
      <c r="D42" s="42" t="s">
        <v>72</v>
      </c>
      <c r="E42" s="43" t="s">
        <v>313</v>
      </c>
      <c r="F42" s="41" t="s">
        <v>246</v>
      </c>
      <c r="G42" s="45" t="s">
        <v>114</v>
      </c>
      <c r="H42" s="62"/>
      <c r="I42" s="48"/>
      <c r="J42" s="49">
        <v>41</v>
      </c>
      <c r="K42" s="40">
        <v>4</v>
      </c>
      <c r="L42" s="110" t="s">
        <v>510</v>
      </c>
      <c r="M42" s="115">
        <v>7</v>
      </c>
    </row>
    <row r="43" spans="1:14" ht="24" customHeight="1" x14ac:dyDescent="0.2">
      <c r="A43" s="16" t="s">
        <v>160</v>
      </c>
      <c r="B43" s="59" t="s">
        <v>314</v>
      </c>
      <c r="C43" s="18" t="s">
        <v>120</v>
      </c>
      <c r="D43" s="18" t="s">
        <v>72</v>
      </c>
      <c r="E43" s="9" t="s">
        <v>315</v>
      </c>
      <c r="F43" s="8" t="s">
        <v>246</v>
      </c>
      <c r="G43" s="20" t="s">
        <v>114</v>
      </c>
      <c r="H43" s="63"/>
      <c r="I43" s="11"/>
      <c r="J43" s="50">
        <v>42</v>
      </c>
      <c r="K43" s="16">
        <v>3</v>
      </c>
      <c r="L43" s="111"/>
    </row>
    <row r="44" spans="1:14" ht="24" customHeight="1" x14ac:dyDescent="0.2">
      <c r="A44" s="16" t="s">
        <v>161</v>
      </c>
      <c r="B44" s="59" t="s">
        <v>316</v>
      </c>
      <c r="C44" s="18" t="s">
        <v>126</v>
      </c>
      <c r="D44" s="18" t="s">
        <v>70</v>
      </c>
      <c r="E44" s="9" t="s">
        <v>196</v>
      </c>
      <c r="F44" s="8" t="s">
        <v>246</v>
      </c>
      <c r="G44" s="20" t="s">
        <v>192</v>
      </c>
      <c r="H44" s="63"/>
      <c r="I44" s="12"/>
      <c r="J44" s="50">
        <v>43</v>
      </c>
      <c r="K44" s="16">
        <v>2</v>
      </c>
      <c r="L44" s="111" t="s">
        <v>509</v>
      </c>
    </row>
    <row r="45" spans="1:14" ht="24" customHeight="1" x14ac:dyDescent="0.2">
      <c r="A45" s="16" t="s">
        <v>162</v>
      </c>
      <c r="B45" s="59" t="s">
        <v>523</v>
      </c>
      <c r="C45" s="18" t="s">
        <v>69</v>
      </c>
      <c r="D45" s="18" t="s">
        <v>72</v>
      </c>
      <c r="E45" s="9" t="s">
        <v>317</v>
      </c>
      <c r="F45" s="8" t="s">
        <v>246</v>
      </c>
      <c r="G45" s="20" t="s">
        <v>192</v>
      </c>
      <c r="H45" s="63"/>
      <c r="I45" s="11"/>
      <c r="J45" s="50">
        <v>44</v>
      </c>
      <c r="K45" s="16">
        <v>4</v>
      </c>
      <c r="L45" s="111" t="s">
        <v>510</v>
      </c>
      <c r="M45" s="115">
        <v>7</v>
      </c>
    </row>
    <row r="46" spans="1:14" ht="24" customHeight="1" x14ac:dyDescent="0.2">
      <c r="A46" s="16" t="s">
        <v>163</v>
      </c>
      <c r="B46" s="59" t="s">
        <v>318</v>
      </c>
      <c r="C46" s="18" t="s">
        <v>103</v>
      </c>
      <c r="D46" s="18" t="s">
        <v>70</v>
      </c>
      <c r="E46" s="9" t="s">
        <v>319</v>
      </c>
      <c r="F46" s="8" t="s">
        <v>264</v>
      </c>
      <c r="G46" s="20" t="s">
        <v>192</v>
      </c>
      <c r="H46" s="63"/>
      <c r="I46" s="11"/>
      <c r="J46" s="50">
        <v>45</v>
      </c>
      <c r="K46" s="16">
        <v>4</v>
      </c>
      <c r="L46" s="111" t="s">
        <v>510</v>
      </c>
      <c r="M46" s="1">
        <v>7</v>
      </c>
    </row>
    <row r="47" spans="1:14" ht="24" customHeight="1" x14ac:dyDescent="0.2">
      <c r="A47" s="16" t="s">
        <v>164</v>
      </c>
      <c r="B47" s="59" t="s">
        <v>320</v>
      </c>
      <c r="C47" s="18" t="s">
        <v>321</v>
      </c>
      <c r="D47" s="18" t="s">
        <v>70</v>
      </c>
      <c r="E47" s="9" t="s">
        <v>322</v>
      </c>
      <c r="F47" s="8" t="s">
        <v>264</v>
      </c>
      <c r="G47" s="20" t="s">
        <v>237</v>
      </c>
      <c r="H47" s="63"/>
      <c r="I47" s="11"/>
      <c r="J47" s="50">
        <v>46</v>
      </c>
      <c r="K47" s="16">
        <v>4</v>
      </c>
      <c r="L47" s="111"/>
      <c r="M47" s="1">
        <v>2</v>
      </c>
    </row>
    <row r="48" spans="1:14" ht="24" customHeight="1" x14ac:dyDescent="0.2">
      <c r="A48" s="16" t="s">
        <v>166</v>
      </c>
      <c r="B48" s="59" t="s">
        <v>323</v>
      </c>
      <c r="C48" s="18" t="s">
        <v>197</v>
      </c>
      <c r="D48" s="18" t="s">
        <v>76</v>
      </c>
      <c r="E48" s="9" t="s">
        <v>324</v>
      </c>
      <c r="F48" s="8" t="s">
        <v>246</v>
      </c>
      <c r="G48" s="20" t="s">
        <v>237</v>
      </c>
      <c r="H48" s="63"/>
      <c r="I48" s="12"/>
      <c r="J48" s="50">
        <v>47</v>
      </c>
      <c r="K48" s="16">
        <v>3</v>
      </c>
      <c r="L48" s="111"/>
    </row>
    <row r="49" spans="1:14" ht="24" customHeight="1" x14ac:dyDescent="0.2">
      <c r="A49" s="16" t="s">
        <v>167</v>
      </c>
      <c r="B49" s="59" t="s">
        <v>325</v>
      </c>
      <c r="C49" s="18" t="s">
        <v>171</v>
      </c>
      <c r="D49" s="18" t="s">
        <v>76</v>
      </c>
      <c r="E49" s="9" t="s">
        <v>326</v>
      </c>
      <c r="F49" s="8" t="s">
        <v>246</v>
      </c>
      <c r="G49" s="20" t="s">
        <v>237</v>
      </c>
      <c r="H49" s="63"/>
      <c r="I49" s="11"/>
      <c r="J49" s="50">
        <v>48</v>
      </c>
      <c r="K49" s="16">
        <v>3</v>
      </c>
      <c r="L49" s="111" t="s">
        <v>509</v>
      </c>
      <c r="M49" s="1">
        <v>12</v>
      </c>
    </row>
    <row r="50" spans="1:14" ht="24" customHeight="1" x14ac:dyDescent="0.2">
      <c r="A50" s="16" t="s">
        <v>168</v>
      </c>
      <c r="B50" s="59" t="s">
        <v>327</v>
      </c>
      <c r="C50" s="18" t="s">
        <v>89</v>
      </c>
      <c r="D50" s="18" t="s">
        <v>70</v>
      </c>
      <c r="E50" s="9" t="s">
        <v>328</v>
      </c>
      <c r="F50" s="8" t="s">
        <v>516</v>
      </c>
      <c r="G50" s="20" t="s">
        <v>237</v>
      </c>
      <c r="H50" s="63"/>
      <c r="I50" s="11"/>
      <c r="J50" s="50">
        <v>49</v>
      </c>
      <c r="K50" s="16">
        <v>4</v>
      </c>
      <c r="L50" s="111"/>
      <c r="M50" s="115">
        <v>2</v>
      </c>
    </row>
    <row r="51" spans="1:14" ht="24" customHeight="1" thickBot="1" x14ac:dyDescent="0.25">
      <c r="A51" s="17" t="s">
        <v>170</v>
      </c>
      <c r="B51" s="60" t="s">
        <v>329</v>
      </c>
      <c r="C51" s="19" t="s">
        <v>165</v>
      </c>
      <c r="D51" s="19" t="s">
        <v>72</v>
      </c>
      <c r="E51" s="14" t="s">
        <v>330</v>
      </c>
      <c r="F51" s="13" t="s">
        <v>246</v>
      </c>
      <c r="G51" s="23" t="s">
        <v>193</v>
      </c>
      <c r="H51" s="64"/>
      <c r="I51" s="51"/>
      <c r="J51" s="52">
        <v>50</v>
      </c>
      <c r="K51" s="17">
        <v>3</v>
      </c>
      <c r="L51" s="112"/>
    </row>
    <row r="52" spans="1:14" ht="24" customHeight="1" x14ac:dyDescent="0.2">
      <c r="A52" s="16" t="s">
        <v>172</v>
      </c>
      <c r="B52" s="59" t="s">
        <v>331</v>
      </c>
      <c r="C52" s="18" t="s">
        <v>74</v>
      </c>
      <c r="D52" s="18" t="s">
        <v>76</v>
      </c>
      <c r="E52" s="9" t="s">
        <v>332</v>
      </c>
      <c r="F52" s="8" t="s">
        <v>246</v>
      </c>
      <c r="G52" s="20" t="s">
        <v>193</v>
      </c>
      <c r="H52" s="63"/>
      <c r="I52" s="11"/>
      <c r="J52" s="50">
        <v>51</v>
      </c>
      <c r="K52" s="16">
        <v>3</v>
      </c>
      <c r="L52" s="111"/>
    </row>
    <row r="53" spans="1:14" ht="24" customHeight="1" x14ac:dyDescent="0.2">
      <c r="A53" s="97" t="s">
        <v>173</v>
      </c>
      <c r="B53" s="98" t="s">
        <v>333</v>
      </c>
      <c r="C53" s="99" t="s">
        <v>334</v>
      </c>
      <c r="D53" s="99" t="s">
        <v>72</v>
      </c>
      <c r="E53" s="100" t="s">
        <v>335</v>
      </c>
      <c r="F53" s="101" t="s">
        <v>252</v>
      </c>
      <c r="G53" s="20" t="s">
        <v>193</v>
      </c>
      <c r="H53" s="102"/>
      <c r="I53" s="103"/>
      <c r="J53" s="104"/>
      <c r="K53" s="97">
        <v>2</v>
      </c>
      <c r="L53" s="114"/>
    </row>
    <row r="54" spans="1:14" ht="24" customHeight="1" thickBot="1" x14ac:dyDescent="0.25">
      <c r="A54" s="17" t="s">
        <v>336</v>
      </c>
      <c r="B54" s="60" t="s">
        <v>337</v>
      </c>
      <c r="C54" s="19" t="s">
        <v>83</v>
      </c>
      <c r="D54" s="19" t="s">
        <v>76</v>
      </c>
      <c r="E54" s="14" t="s">
        <v>338</v>
      </c>
      <c r="F54" s="13" t="s">
        <v>264</v>
      </c>
      <c r="G54" s="23" t="s">
        <v>193</v>
      </c>
      <c r="H54" s="64"/>
      <c r="I54" s="51"/>
      <c r="J54" s="52">
        <v>52</v>
      </c>
      <c r="K54" s="17">
        <v>4</v>
      </c>
      <c r="L54" s="112" t="s">
        <v>509</v>
      </c>
      <c r="M54" s="115">
        <v>1</v>
      </c>
      <c r="N54" s="116" t="s">
        <v>511</v>
      </c>
    </row>
  </sheetData>
  <sortState xmlns:xlrd2="http://schemas.microsoft.com/office/spreadsheetml/2017/richdata2" ref="A2:N54">
    <sortCondition ref="A2:A54"/>
  </sortState>
  <phoneticPr fontId="1"/>
  <pageMargins left="0.7" right="0.7" top="0.75" bottom="0.75" header="0.3" footer="0.3"/>
  <pageSetup paperSize="9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審査員名簿</vt:lpstr>
      <vt:lpstr>自由読書</vt:lpstr>
      <vt:lpstr>課題読書</vt:lpstr>
      <vt:lpstr>審査委員分担表</vt:lpstr>
      <vt:lpstr>自由読書審査</vt:lpstr>
      <vt:lpstr>課題図書審査</vt:lpstr>
      <vt:lpstr>課題読書!Print_Area</vt:lpstr>
      <vt:lpstr>自由読書!Print_Area</vt:lpstr>
      <vt:lpstr>審査委員分担表!Print_Area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auriga</dc:creator>
  <cp:lastModifiedBy>五月女保幸</cp:lastModifiedBy>
  <cp:lastPrinted>2020-12-17T16:36:27Z</cp:lastPrinted>
  <dcterms:created xsi:type="dcterms:W3CDTF">2014-12-21T02:38:28Z</dcterms:created>
  <dcterms:modified xsi:type="dcterms:W3CDTF">2020-12-17T16:48:35Z</dcterms:modified>
</cp:coreProperties>
</file>